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rinterSettings/printerSettings1.bin" ContentType="application/vnd.openxmlformats-officedocument.spreadsheetml.printerSettings"/>
  <Override PartName="/xl/printerSettings/printerSettings2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762189\Desktop\"/>
    </mc:Choice>
  </mc:AlternateContent>
  <bookViews>
    <workbookView xWindow="0" yWindow="0" windowWidth="15345" windowHeight="4650" tabRatio="665"/>
  </bookViews>
  <sheets>
    <sheet name="Summary" sheetId="6" r:id="rId1"/>
    <sheet name="data" sheetId="14" state="hidden" r:id="rId2"/>
    <sheet name="Melbourne Cup" sheetId="24" r:id="rId3"/>
    <sheet name="Crown Oaks" sheetId="25" r:id="rId4"/>
    <sheet name="Emirates Stakes" sheetId="27" r:id="rId5"/>
    <sheet name="12112016" sheetId="28" r:id="rId6"/>
    <sheet name="16112016" sheetId="34" r:id="rId7"/>
    <sheet name="19112016" sheetId="30" r:id="rId8"/>
    <sheet name="23112016" sheetId="32" r:id="rId9"/>
    <sheet name="26112016" sheetId="33" r:id="rId10"/>
  </sheets>
  <calcPr calcId="152511"/>
</workbook>
</file>

<file path=xl/calcChain.xml><?xml version="1.0" encoding="utf-8"?>
<calcChain xmlns="http://schemas.openxmlformats.org/spreadsheetml/2006/main">
  <c r="G11" i="14" l="1"/>
  <c r="G9" i="14"/>
  <c r="G8" i="14"/>
  <c r="G7" i="14"/>
  <c r="J10" i="14" l="1"/>
  <c r="J9" i="14"/>
  <c r="J8" i="14"/>
  <c r="J7" i="14"/>
  <c r="J11" i="14" s="1"/>
  <c r="I9" i="14"/>
  <c r="I8" i="14"/>
  <c r="I7" i="14"/>
  <c r="H10" i="14"/>
  <c r="H9" i="14"/>
  <c r="H8" i="14"/>
  <c r="H7" i="14"/>
  <c r="F10" i="14"/>
  <c r="F9" i="14"/>
  <c r="F8" i="14"/>
  <c r="F7" i="14"/>
  <c r="E10" i="14"/>
  <c r="E9" i="14"/>
  <c r="E8" i="14"/>
  <c r="E7" i="14"/>
  <c r="D10" i="14"/>
  <c r="D9" i="14"/>
  <c r="D8" i="14"/>
  <c r="D7" i="14"/>
  <c r="C10" i="14"/>
  <c r="C9" i="14"/>
  <c r="C8" i="14"/>
  <c r="C7" i="14"/>
  <c r="C11" i="14" l="1"/>
  <c r="F11" i="14"/>
  <c r="I11" i="14"/>
  <c r="H11" i="14"/>
  <c r="E11" i="14"/>
  <c r="D11" i="14"/>
  <c r="M9" i="14"/>
  <c r="M8" i="14"/>
  <c r="M7" i="14"/>
  <c r="M11" i="14" l="1"/>
  <c r="M10" i="14" l="1"/>
  <c r="D8" i="6" l="1"/>
  <c r="D5" i="6"/>
  <c r="D7" i="6"/>
  <c r="D4" i="6" l="1"/>
  <c r="D6" i="6"/>
</calcChain>
</file>

<file path=xl/sharedStrings.xml><?xml version="1.0" encoding="utf-8"?>
<sst xmlns="http://schemas.openxmlformats.org/spreadsheetml/2006/main" count="749" uniqueCount="247">
  <si>
    <t>Strike Rate (%):</t>
  </si>
  <si>
    <t>Total Betting Races:</t>
  </si>
  <si>
    <t>Wins</t>
  </si>
  <si>
    <t>Places</t>
  </si>
  <si>
    <t>Strike rate</t>
  </si>
  <si>
    <t>Bet Races</t>
  </si>
  <si>
    <t>Avg. Bet</t>
  </si>
  <si>
    <t>Suggested Bets Won:</t>
  </si>
  <si>
    <t>Suggested Bets Placed:</t>
  </si>
  <si>
    <t>Average Bet Return:</t>
  </si>
  <si>
    <t>MOONEE VALLEY</t>
  </si>
  <si>
    <t>RANDWICK</t>
  </si>
  <si>
    <t>EAGLE FARM</t>
  </si>
  <si>
    <t>Race</t>
  </si>
  <si>
    <t>Number</t>
  </si>
  <si>
    <t>Suggested Bet</t>
  </si>
  <si>
    <t>Result</t>
  </si>
  <si>
    <t>Unplaced</t>
  </si>
  <si>
    <t>1st</t>
  </si>
  <si>
    <t>2nd</t>
  </si>
  <si>
    <t>3rd</t>
  </si>
  <si>
    <t>Sheidel</t>
  </si>
  <si>
    <t>Summary:</t>
  </si>
  <si>
    <t>The United States</t>
  </si>
  <si>
    <t>Suggested Bets:</t>
  </si>
  <si>
    <t>Bets Won:</t>
  </si>
  <si>
    <t>Bets Placed:</t>
  </si>
  <si>
    <t>Avg. Bet Return:</t>
  </si>
  <si>
    <t>N/A</t>
  </si>
  <si>
    <t>FLEMINGTON</t>
  </si>
  <si>
    <t>DOOMBEN</t>
  </si>
  <si>
    <t>Ravi</t>
  </si>
  <si>
    <t>Amarela</t>
  </si>
  <si>
    <t>Happy Clapper</t>
  </si>
  <si>
    <t>Loyalty Man</t>
  </si>
  <si>
    <t>Rageese</t>
  </si>
  <si>
    <t>Champagne Ready</t>
  </si>
  <si>
    <t>Mackintosh</t>
  </si>
  <si>
    <t>Dream Finnish</t>
  </si>
  <si>
    <t>Kaepernick</t>
  </si>
  <si>
    <t>Cool Chap</t>
  </si>
  <si>
    <t>CANTERBURY</t>
  </si>
  <si>
    <t>Daysee Doom</t>
  </si>
  <si>
    <t>Fabulonh</t>
  </si>
  <si>
    <t>Super Haze</t>
  </si>
  <si>
    <t>Styleman</t>
  </si>
  <si>
    <t>The Quarterback</t>
  </si>
  <si>
    <t>Metaphorical</t>
  </si>
  <si>
    <t>Hipparchus</t>
  </si>
  <si>
    <t>Lord Coconuts</t>
  </si>
  <si>
    <t>Tucanchoo</t>
  </si>
  <si>
    <t>Daisy Duke</t>
  </si>
  <si>
    <t>Happy Hannah</t>
  </si>
  <si>
    <t>Rock Forthe Ladies</t>
  </si>
  <si>
    <t>WARWICK FARM</t>
  </si>
  <si>
    <t>Nic's Vendetta</t>
  </si>
  <si>
    <t>Petition</t>
  </si>
  <si>
    <t>Hopfgarten</t>
  </si>
  <si>
    <t>Violent Snow</t>
  </si>
  <si>
    <t>A Lotta Love</t>
  </si>
  <si>
    <t>Miles Of Krishan</t>
  </si>
  <si>
    <t>Better Land</t>
  </si>
  <si>
    <t>Sort After</t>
  </si>
  <si>
    <t>Privlaka</t>
  </si>
  <si>
    <t>ROSEHILL</t>
  </si>
  <si>
    <t>Cadogan</t>
  </si>
  <si>
    <t>Most Important</t>
  </si>
  <si>
    <t>Zanbagh</t>
  </si>
  <si>
    <t>Perfect Dare</t>
  </si>
  <si>
    <t>NOVEMBER SUMMARY</t>
  </si>
  <si>
    <t>Tue 1 Nov</t>
  </si>
  <si>
    <t>Thu 3 Nov</t>
  </si>
  <si>
    <t>Sat 5 Nov</t>
  </si>
  <si>
    <t>Date: 1st November 2016</t>
  </si>
  <si>
    <t>How Sweet It Is</t>
  </si>
  <si>
    <t>Lubiton</t>
  </si>
  <si>
    <t>Miss Ballantine</t>
  </si>
  <si>
    <t>Kinema</t>
  </si>
  <si>
    <t>Sonic Swish</t>
  </si>
  <si>
    <t>Danjeu</t>
  </si>
  <si>
    <t>Realise Potential</t>
  </si>
  <si>
    <t>That's A Good Idea</t>
  </si>
  <si>
    <t>Sovereign Nation</t>
  </si>
  <si>
    <t>Biased Witness</t>
  </si>
  <si>
    <t>Bachman</t>
  </si>
  <si>
    <t>Amanaat</t>
  </si>
  <si>
    <t>Manuel</t>
  </si>
  <si>
    <t>Big Orange</t>
  </si>
  <si>
    <t>Heartbreak City</t>
  </si>
  <si>
    <t>Almandin</t>
  </si>
  <si>
    <t>Oceanographer</t>
  </si>
  <si>
    <t>Turnitaround</t>
  </si>
  <si>
    <t>Fabrizio</t>
  </si>
  <si>
    <t>Sir Bacchus</t>
  </si>
  <si>
    <t>Hijack Hussy</t>
  </si>
  <si>
    <t>Silent Sedition</t>
  </si>
  <si>
    <t>Artistry</t>
  </si>
  <si>
    <t>Date: 3rd November 2016</t>
  </si>
  <si>
    <t>Mount Omei</t>
  </si>
  <si>
    <t>Spanner Head</t>
  </si>
  <si>
    <t>Harbour Grey</t>
  </si>
  <si>
    <t>Grande Rosso</t>
  </si>
  <si>
    <t>Anaheim</t>
  </si>
  <si>
    <t>Righteous Mate</t>
  </si>
  <si>
    <t>Zoffman</t>
  </si>
  <si>
    <t>Ninth Legion</t>
  </si>
  <si>
    <t>Clearly Innocent</t>
  </si>
  <si>
    <t>Spright</t>
  </si>
  <si>
    <t>Kentucky Miss</t>
  </si>
  <si>
    <t>Date: 5th November 2016</t>
  </si>
  <si>
    <t>Curragh</t>
  </si>
  <si>
    <t>Mr Manhattan</t>
  </si>
  <si>
    <t>Kilmacurragh</t>
  </si>
  <si>
    <t>Lucky Meteor</t>
  </si>
  <si>
    <t>Niccolance</t>
  </si>
  <si>
    <t>Inz'n'out</t>
  </si>
  <si>
    <t>Fire Within</t>
  </si>
  <si>
    <t>Sword Of Light</t>
  </si>
  <si>
    <t>Snoopy</t>
  </si>
  <si>
    <t>Butcher Blue</t>
  </si>
  <si>
    <t>Enigman</t>
  </si>
  <si>
    <t>Religify</t>
  </si>
  <si>
    <t>Drumbeat's Choice</t>
  </si>
  <si>
    <t>Observational</t>
  </si>
  <si>
    <t>Eschiele</t>
  </si>
  <si>
    <t>Fiery Heights</t>
  </si>
  <si>
    <t>Last Bullet</t>
  </si>
  <si>
    <t>High Opinion</t>
  </si>
  <si>
    <t>Powerful Saga</t>
  </si>
  <si>
    <t>Emphasis</t>
  </si>
  <si>
    <t>Vadamos</t>
  </si>
  <si>
    <t>Malaguerra</t>
  </si>
  <si>
    <t>Speith</t>
  </si>
  <si>
    <t>Date: 12th November 2016</t>
  </si>
  <si>
    <t>SANDOWN HILLSIDE</t>
  </si>
  <si>
    <t>Redkirk Warrior</t>
  </si>
  <si>
    <t>Another Whiskey</t>
  </si>
  <si>
    <t>Qewy</t>
  </si>
  <si>
    <t>Mandee</t>
  </si>
  <si>
    <t>Dame Destiny</t>
  </si>
  <si>
    <t>Say You Love Me</t>
  </si>
  <si>
    <t>Beretta</t>
  </si>
  <si>
    <t>Almoonqith</t>
  </si>
  <si>
    <t>Artistic Beauty</t>
  </si>
  <si>
    <t>Beautiful Romance</t>
  </si>
  <si>
    <t>Lucky Hussler</t>
  </si>
  <si>
    <t>Roeinda</t>
  </si>
  <si>
    <t>Famous Seamus</t>
  </si>
  <si>
    <t>Super Cash</t>
  </si>
  <si>
    <t>Silen Sedition</t>
  </si>
  <si>
    <t>Extensible</t>
  </si>
  <si>
    <t>Date: 19th November 2016</t>
  </si>
  <si>
    <t>BALLARAT</t>
  </si>
  <si>
    <t>ASCOT</t>
  </si>
  <si>
    <t>Diamond Baroness</t>
  </si>
  <si>
    <t>Someday</t>
  </si>
  <si>
    <t>Nicconi Leggera</t>
  </si>
  <si>
    <t>Great Shot</t>
  </si>
  <si>
    <t>Believe Yourself</t>
  </si>
  <si>
    <t>Oakfield Time</t>
  </si>
  <si>
    <t>River Racer</t>
  </si>
  <si>
    <t>Coming Back</t>
  </si>
  <si>
    <t>Smart Dart</t>
  </si>
  <si>
    <t>Supreme Effort</t>
  </si>
  <si>
    <t>Two Shoes</t>
  </si>
  <si>
    <t>Special Delivery</t>
  </si>
  <si>
    <t>Galaxy Raider</t>
  </si>
  <si>
    <t>Le Cordon Bleu</t>
  </si>
  <si>
    <t>One Short</t>
  </si>
  <si>
    <t>Life's Zerprise</t>
  </si>
  <si>
    <t>Closing Bell</t>
  </si>
  <si>
    <t>In His Stride</t>
  </si>
  <si>
    <t>Humanity</t>
  </si>
  <si>
    <t>Punt Club</t>
  </si>
  <si>
    <t>Falkenberg</t>
  </si>
  <si>
    <t>Too Good To Refuse</t>
  </si>
  <si>
    <t>Ellicazoom</t>
  </si>
  <si>
    <t>Speedeor</t>
  </si>
  <si>
    <t>Perfect Reflection</t>
  </si>
  <si>
    <t>Oak Door</t>
  </si>
  <si>
    <t>Sabino Speed</t>
  </si>
  <si>
    <t>Heart Of A Warrior</t>
  </si>
  <si>
    <t>Lidari</t>
  </si>
  <si>
    <t>Heart Starter</t>
  </si>
  <si>
    <t>Puccini</t>
  </si>
  <si>
    <t>Salmanazar</t>
  </si>
  <si>
    <t>Brettan</t>
  </si>
  <si>
    <t>Lord Van Percy</t>
  </si>
  <si>
    <t>Scherzoso</t>
  </si>
  <si>
    <t>Duibio</t>
  </si>
  <si>
    <t>Avg. Bet Return</t>
  </si>
  <si>
    <t>Date: 23rd November 2016</t>
  </si>
  <si>
    <t>SUNSHINE COAST</t>
  </si>
  <si>
    <t>Emphatically</t>
  </si>
  <si>
    <t>Crown Him</t>
  </si>
  <si>
    <t>Saluter</t>
  </si>
  <si>
    <t>Miss Iano</t>
  </si>
  <si>
    <t>Fiery Trail</t>
  </si>
  <si>
    <t>Lordag</t>
  </si>
  <si>
    <t>Itchicoo Park</t>
  </si>
  <si>
    <t>Maven Wiz</t>
  </si>
  <si>
    <t>Invincible Al</t>
  </si>
  <si>
    <t>Scooner</t>
  </si>
  <si>
    <t>Rock'n'rollrock</t>
  </si>
  <si>
    <t>Grand Allowance</t>
  </si>
  <si>
    <t>Savaju</t>
  </si>
  <si>
    <t>Gold Fields</t>
  </si>
  <si>
    <t>Tempered</t>
  </si>
  <si>
    <t>Mobie</t>
  </si>
  <si>
    <t>Ballybrit</t>
  </si>
  <si>
    <t>Sweet Melody</t>
  </si>
  <si>
    <t>Date: 26th November 2016</t>
  </si>
  <si>
    <t>Invincibella</t>
  </si>
  <si>
    <t>Liapari</t>
  </si>
  <si>
    <t>Terravista</t>
  </si>
  <si>
    <t>I Taut I Saw</t>
  </si>
  <si>
    <t>Promas</t>
  </si>
  <si>
    <t>Stella Ombra</t>
  </si>
  <si>
    <t>Rock Magic</t>
  </si>
  <si>
    <t>Petite's Reward</t>
  </si>
  <si>
    <t>Trafalgar</t>
  </si>
  <si>
    <t>No Annamosity</t>
  </si>
  <si>
    <t>Lyuba</t>
  </si>
  <si>
    <t>Romney's Choice</t>
  </si>
  <si>
    <t>Downloading</t>
  </si>
  <si>
    <t>Hogmanay</t>
  </si>
  <si>
    <t>Private Secretary</t>
  </si>
  <si>
    <t>Wise Hero</t>
  </si>
  <si>
    <t>Onerous</t>
  </si>
  <si>
    <t>Sheiswhatsheis</t>
  </si>
  <si>
    <t>Black Sheep</t>
  </si>
  <si>
    <t>Payroll</t>
  </si>
  <si>
    <t>Gold Ambition</t>
  </si>
  <si>
    <t>Rudy</t>
  </si>
  <si>
    <t>Interstellar</t>
  </si>
  <si>
    <t>Vandancer</t>
  </si>
  <si>
    <t>High Church</t>
  </si>
  <si>
    <t>Encosta Line</t>
  </si>
  <si>
    <t>Sat 12 Nov</t>
  </si>
  <si>
    <t>Sat 19 Nov</t>
  </si>
  <si>
    <t>Wed 23 Nov</t>
  </si>
  <si>
    <t>Sat 26 Nov</t>
  </si>
  <si>
    <t>Date: 16th November 2016</t>
  </si>
  <si>
    <t>Cardenas</t>
  </si>
  <si>
    <t>Open House</t>
  </si>
  <si>
    <t>Fontein Lad</t>
  </si>
  <si>
    <t>Wed 16 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</si>
</sst>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9">
    <xf numFmtId="0" fontId="0" fillId="0" borderId="0" xfId="0"/>
    <xf numFmtId="9" fontId="0" fillId="0" borderId="0" xfId="0" applyNumberFormat="1"/>
    <xf numFmtId="0" fontId="2" fillId="4" borderId="1" xfId="0" applyFont="1" applyFill="1" applyBorder="1" applyAlignment="1">
      <alignment horizontal="right"/>
    </xf>
    <xf numFmtId="9" fontId="2" fillId="4" borderId="2" xfId="0" applyNumberFormat="1" applyFont="1" applyFill="1" applyBorder="1" applyAlignment="1">
      <alignment horizontal="center"/>
    </xf>
    <xf numFmtId="0" fontId="0" fillId="3" borderId="3" xfId="0" applyFont="1" applyFill="1" applyBorder="1" applyAlignment="1">
      <alignment horizontal="right"/>
    </xf>
    <xf numFmtId="0" fontId="0" fillId="3" borderId="4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right"/>
    </xf>
    <xf numFmtId="44" fontId="0" fillId="3" borderId="6" xfId="1" applyFont="1" applyFill="1" applyBorder="1" applyAlignment="1">
      <alignment horizontal="center"/>
    </xf>
    <xf numFmtId="0" fontId="3" fillId="2" borderId="0" xfId="0" applyFont="1" applyFill="1"/>
    <xf numFmtId="0" fontId="4" fillId="2" borderId="0" xfId="0" applyFont="1" applyFill="1"/>
    <xf numFmtId="9" fontId="0" fillId="0" borderId="0" xfId="2" applyFont="1"/>
    <xf numFmtId="17" fontId="2" fillId="0" borderId="0" xfId="0" applyNumberFormat="1" applyFont="1"/>
    <xf numFmtId="0" fontId="2" fillId="0" borderId="0" xfId="0" applyFont="1"/>
    <xf numFmtId="9" fontId="2" fillId="0" borderId="0" xfId="2" applyFont="1"/>
    <xf numFmtId="44" fontId="0" fillId="0" borderId="0" xfId="0" applyNumberFormat="1"/>
    <xf numFmtId="44" fontId="2" fillId="0" borderId="0" xfId="0" applyNumberFormat="1" applyFont="1"/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/>
    <xf numFmtId="0" fontId="3" fillId="3" borderId="6" xfId="0" applyFont="1" applyFill="1" applyBorder="1" applyAlignment="1">
      <alignment horizontal="left"/>
    </xf>
    <xf numFmtId="0" fontId="0" fillId="0" borderId="0" xfId="0"/>
    <xf numFmtId="44" fontId="3" fillId="3" borderId="6" xfId="1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13" xfId="0" applyFont="1" applyFill="1" applyBorder="1" applyAlignment="1">
      <alignment horizontal="center"/>
    </xf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4" borderId="13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6" xfId="0" applyFont="1" applyFill="1" applyBorder="1"/>
    <xf numFmtId="0" fontId="3" fillId="4" borderId="23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19" xfId="0" applyFont="1" applyFill="1" applyBorder="1"/>
    <xf numFmtId="0" fontId="3" fillId="4" borderId="20" xfId="0" applyFont="1" applyFill="1" applyBorder="1"/>
    <xf numFmtId="0" fontId="3" fillId="3" borderId="23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19" xfId="0" applyFont="1" applyFill="1" applyBorder="1"/>
    <xf numFmtId="0" fontId="3" fillId="3" borderId="20" xfId="0" applyFont="1" applyFill="1" applyBorder="1"/>
    <xf numFmtId="0" fontId="0" fillId="0" borderId="0" xfId="0"/>
    <xf numFmtId="0" fontId="3" fillId="0" borderId="0" xfId="0" applyFont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44" fontId="3" fillId="3" borderId="6" xfId="3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4" borderId="1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3" fillId="4" borderId="23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19" xfId="0" applyFont="1" applyFill="1" applyBorder="1"/>
    <xf numFmtId="0" fontId="3" fillId="4" borderId="20" xfId="0" applyFont="1" applyFill="1" applyBorder="1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44" fontId="3" fillId="3" borderId="6" xfId="3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4" xfId="0" applyFont="1" applyFill="1" applyBorder="1" applyAlignment="1">
      <alignment horizontal="left"/>
    </xf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4" borderId="14" xfId="0" applyFont="1" applyFill="1" applyBorder="1" applyAlignment="1">
      <alignment horizontal="center"/>
    </xf>
    <xf numFmtId="0" fontId="3" fillId="4" borderId="15" xfId="0" applyFont="1" applyFill="1" applyBorder="1"/>
    <xf numFmtId="0" fontId="3" fillId="4" borderId="4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center"/>
    </xf>
    <xf numFmtId="0" fontId="3" fillId="4" borderId="23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19" xfId="0" applyFont="1" applyFill="1" applyBorder="1"/>
    <xf numFmtId="0" fontId="3" fillId="4" borderId="20" xfId="0" applyFont="1" applyFill="1" applyBorder="1"/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/>
    <xf numFmtId="0" fontId="3" fillId="4" borderId="6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44" fontId="3" fillId="3" borderId="6" xfId="3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19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/>
    <xf numFmtId="0" fontId="3" fillId="3" borderId="20" xfId="0" applyFont="1" applyFill="1" applyBorder="1" applyAlignment="1">
      <alignment horizontal="left"/>
    </xf>
    <xf numFmtId="0" fontId="3" fillId="3" borderId="23" xfId="0" applyFont="1" applyFill="1" applyBorder="1" applyAlignment="1">
      <alignment horizontal="center"/>
    </xf>
    <xf numFmtId="0" fontId="3" fillId="3" borderId="19" xfId="0" applyFont="1" applyFill="1" applyBorder="1"/>
    <xf numFmtId="0" fontId="3" fillId="3" borderId="20" xfId="0" applyFont="1" applyFill="1" applyBorder="1"/>
    <xf numFmtId="0" fontId="3" fillId="3" borderId="11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12" xfId="0" applyFont="1" applyFill="1" applyBorder="1"/>
    <xf numFmtId="0" fontId="3" fillId="0" borderId="0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6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3" fillId="4" borderId="23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19" xfId="0" applyFont="1" applyFill="1" applyBorder="1"/>
    <xf numFmtId="0" fontId="3" fillId="4" borderId="20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4" xfId="0" applyFont="1" applyFill="1" applyBorder="1" applyAlignment="1">
      <alignment horizontal="left"/>
    </xf>
    <xf numFmtId="0" fontId="3" fillId="4" borderId="21" xfId="0" applyFont="1" applyFill="1" applyBorder="1" applyAlignment="1">
      <alignment horizontal="center"/>
    </xf>
    <xf numFmtId="0" fontId="3" fillId="4" borderId="22" xfId="0" applyFont="1" applyFill="1" applyBorder="1"/>
    <xf numFmtId="0" fontId="3" fillId="4" borderId="20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/>
    <xf numFmtId="0" fontId="3" fillId="4" borderId="6" xfId="0" applyFont="1" applyFill="1" applyBorder="1" applyAlignment="1">
      <alignment horizontal="left"/>
    </xf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44" fontId="3" fillId="3" borderId="6" xfId="3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4" xfId="0" applyFont="1" applyFill="1" applyBorder="1" applyAlignment="1">
      <alignment horizontal="left"/>
    </xf>
    <xf numFmtId="0" fontId="4" fillId="0" borderId="0" xfId="0" applyFont="1"/>
    <xf numFmtId="0" fontId="7" fillId="0" borderId="0" xfId="0" applyFont="1"/>
    <xf numFmtId="0" fontId="3" fillId="4" borderId="1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19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/>
    <xf numFmtId="0" fontId="3" fillId="3" borderId="20" xfId="0" applyFont="1" applyFill="1" applyBorder="1" applyAlignment="1">
      <alignment horizontal="left"/>
    </xf>
    <xf numFmtId="0" fontId="3" fillId="4" borderId="21" xfId="0" applyFont="1" applyFill="1" applyBorder="1" applyAlignment="1">
      <alignment horizontal="center"/>
    </xf>
    <xf numFmtId="0" fontId="3" fillId="4" borderId="22" xfId="0" applyFont="1" applyFill="1" applyBorder="1"/>
    <xf numFmtId="0" fontId="3" fillId="4" borderId="20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/>
    <xf numFmtId="0" fontId="3" fillId="3" borderId="6" xfId="0" applyFont="1" applyFill="1" applyBorder="1" applyAlignment="1">
      <alignment horizontal="left"/>
    </xf>
    <xf numFmtId="0" fontId="3" fillId="4" borderId="23" xfId="0" applyFont="1" applyFill="1" applyBorder="1" applyAlignment="1">
      <alignment horizontal="center"/>
    </xf>
    <xf numFmtId="0" fontId="3" fillId="4" borderId="19" xfId="0" applyFont="1" applyFill="1" applyBorder="1"/>
    <xf numFmtId="0" fontId="3" fillId="4" borderId="20" xfId="0" applyFont="1" applyFill="1" applyBorder="1"/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/>
    <xf numFmtId="0" fontId="3" fillId="4" borderId="6" xfId="0" applyFont="1" applyFill="1" applyBorder="1" applyAlignment="1">
      <alignment horizontal="left"/>
    </xf>
  </cellXfs>
  <cellStyles count="4">
    <cellStyle name="Currency" xfId="1" builtinId="4"/>
    <cellStyle name="Currency 2" xf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November-16-</a:t>
            </a:r>
            <a:r>
              <a:rPr lang="en-AU" baseline="0"/>
              <a:t>Results</a:t>
            </a:r>
            <a:endParaRPr lang="en-AU"/>
          </a:p>
        </c:rich>
      </c:tx>
      <c:layout>
        <c:manualLayout>
          <c:xMode val="edge"/>
          <c:yMode val="edge"/>
          <c:x val="0.41217345286014401"/>
          <c:y val="3.774749263843552E-3"/>
        </c:manualLayout>
      </c:layout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data!$B$7</c:f>
              <c:strCache>
                <c:ptCount val="1"/>
                <c:pt idx="0">
                  <c:v>Wins</c:v>
                </c:pt>
              </c:strCache>
            </c:strRef>
          </c:tx>
          <c:invertIfNegative val="0"/>
          <c:cat>
            <c:strRef>
              <c:f>data!$C$6:$L$6</c:f>
              <c:strCache>
                <c:ptCount val="8"/>
                <c:pt idx="0">
                  <c:v>Tue 1 Nov</c:v>
                </c:pt>
                <c:pt idx="1">
                  <c:v>Thu 3 Nov</c:v>
                </c:pt>
                <c:pt idx="2">
                  <c:v>Sat 5 Nov</c:v>
                </c:pt>
                <c:pt idx="3">
                  <c:v>Sat 12 Nov</c:v>
                </c:pt>
                <c:pt idx="4">
                  <c:v>Wed 16 Nov</c:v>
                </c:pt>
                <c:pt idx="5">
                  <c:v>Sat 19 Nov</c:v>
                </c:pt>
                <c:pt idx="6">
                  <c:v>Wed 23 Nov</c:v>
                </c:pt>
                <c:pt idx="7">
                  <c:v>Sat 26 Nov</c:v>
                </c:pt>
              </c:strCache>
            </c:strRef>
          </c:cat>
          <c:val>
            <c:numRef>
              <c:f>data!$C$7:$L$7</c:f>
              <c:numCache>
                <c:formatCode>General</c:formatCode>
                <c:ptCount val="10"/>
                <c:pt idx="0">
                  <c:v>5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0</c:v>
                </c:pt>
                <c:pt idx="5">
                  <c:v>4</c:v>
                </c:pt>
                <c:pt idx="6">
                  <c:v>0</c:v>
                </c:pt>
                <c:pt idx="7">
                  <c:v>6</c:v>
                </c:pt>
              </c:numCache>
            </c:numRef>
          </c:val>
        </c:ser>
        <c:ser>
          <c:idx val="1"/>
          <c:order val="1"/>
          <c:tx>
            <c:strRef>
              <c:f>data!$B$8</c:f>
              <c:strCache>
                <c:ptCount val="1"/>
                <c:pt idx="0">
                  <c:v>Places</c:v>
                </c:pt>
              </c:strCache>
            </c:strRef>
          </c:tx>
          <c:invertIfNegative val="0"/>
          <c:cat>
            <c:strRef>
              <c:f>data!$C$6:$L$6</c:f>
              <c:strCache>
                <c:ptCount val="8"/>
                <c:pt idx="0">
                  <c:v>Tue 1 Nov</c:v>
                </c:pt>
                <c:pt idx="1">
                  <c:v>Thu 3 Nov</c:v>
                </c:pt>
                <c:pt idx="2">
                  <c:v>Sat 5 Nov</c:v>
                </c:pt>
                <c:pt idx="3">
                  <c:v>Sat 12 Nov</c:v>
                </c:pt>
                <c:pt idx="4">
                  <c:v>Wed 16 Nov</c:v>
                </c:pt>
                <c:pt idx="5">
                  <c:v>Sat 19 Nov</c:v>
                </c:pt>
                <c:pt idx="6">
                  <c:v>Wed 23 Nov</c:v>
                </c:pt>
                <c:pt idx="7">
                  <c:v>Sat 26 Nov</c:v>
                </c:pt>
              </c:strCache>
            </c:strRef>
          </c:cat>
          <c:val>
            <c:numRef>
              <c:f>data!$C$8:$L$8</c:f>
              <c:numCache>
                <c:formatCode>General</c:formatCode>
                <c:ptCount val="10"/>
                <c:pt idx="0">
                  <c:v>7</c:v>
                </c:pt>
                <c:pt idx="1">
                  <c:v>3</c:v>
                </c:pt>
                <c:pt idx="2">
                  <c:v>8</c:v>
                </c:pt>
                <c:pt idx="3">
                  <c:v>9</c:v>
                </c:pt>
                <c:pt idx="4">
                  <c:v>5</c:v>
                </c:pt>
                <c:pt idx="5">
                  <c:v>13</c:v>
                </c:pt>
                <c:pt idx="6">
                  <c:v>5</c:v>
                </c:pt>
                <c:pt idx="7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4120224"/>
        <c:axId val="434120616"/>
      </c:barChart>
      <c:lineChart>
        <c:grouping val="standard"/>
        <c:varyColors val="0"/>
        <c:ser>
          <c:idx val="2"/>
          <c:order val="2"/>
          <c:tx>
            <c:strRef>
              <c:f>data!$B$11</c:f>
              <c:strCache>
                <c:ptCount val="1"/>
                <c:pt idx="0">
                  <c:v>Strike rate</c:v>
                </c:pt>
              </c:strCache>
            </c:strRef>
          </c:tx>
          <c:marker>
            <c:symbol val="none"/>
          </c:marker>
          <c:dLbls>
            <c:dLbl>
              <c:idx val="1"/>
              <c:layout>
                <c:manualLayout>
                  <c:x val="-3.8807470679401893E-2"/>
                  <c:y val="1.761098390421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6924376306322198E-2"/>
                  <c:y val="2.4299839816352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5493582650437534E-2"/>
                  <c:y val="-4.60285334043813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5596270934564954E-2"/>
                  <c:y val="-2.35804573778390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3292022571635632E-2"/>
                  <c:y val="-3.31542090905200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data!$C$6:$L$6</c:f>
              <c:strCache>
                <c:ptCount val="8"/>
                <c:pt idx="0">
                  <c:v>Tue 1 Nov</c:v>
                </c:pt>
                <c:pt idx="1">
                  <c:v>Thu 3 Nov</c:v>
                </c:pt>
                <c:pt idx="2">
                  <c:v>Sat 5 Nov</c:v>
                </c:pt>
                <c:pt idx="3">
                  <c:v>Sat 12 Nov</c:v>
                </c:pt>
                <c:pt idx="4">
                  <c:v>Wed 16 Nov</c:v>
                </c:pt>
                <c:pt idx="5">
                  <c:v>Sat 19 Nov</c:v>
                </c:pt>
                <c:pt idx="6">
                  <c:v>Wed 23 Nov</c:v>
                </c:pt>
                <c:pt idx="7">
                  <c:v>Sat 26 Nov</c:v>
                </c:pt>
              </c:strCache>
            </c:strRef>
          </c:cat>
          <c:val>
            <c:numRef>
              <c:f>data!$C$11:$L$11</c:f>
              <c:numCache>
                <c:formatCode>0%</c:formatCode>
                <c:ptCount val="10"/>
                <c:pt idx="0">
                  <c:v>0.625</c:v>
                </c:pt>
                <c:pt idx="1">
                  <c:v>0.5</c:v>
                </c:pt>
                <c:pt idx="2">
                  <c:v>0.35714285714285715</c:v>
                </c:pt>
                <c:pt idx="3">
                  <c:v>0.5</c:v>
                </c:pt>
                <c:pt idx="4">
                  <c:v>0</c:v>
                </c:pt>
                <c:pt idx="5">
                  <c:v>0.21052631578947367</c:v>
                </c:pt>
                <c:pt idx="6">
                  <c:v>0</c:v>
                </c:pt>
                <c:pt idx="7">
                  <c:v>0.4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121400"/>
        <c:axId val="434121008"/>
      </c:lineChart>
      <c:catAx>
        <c:axId val="434120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34120616"/>
        <c:crosses val="autoZero"/>
        <c:auto val="1"/>
        <c:lblAlgn val="ctr"/>
        <c:lblOffset val="100"/>
        <c:noMultiLvlLbl val="0"/>
      </c:catAx>
      <c:valAx>
        <c:axId val="4341206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34120224"/>
        <c:crosses val="autoZero"/>
        <c:crossBetween val="between"/>
      </c:valAx>
      <c:valAx>
        <c:axId val="434121008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434121400"/>
        <c:crosses val="max"/>
        <c:crossBetween val="between"/>
      </c:valAx>
      <c:catAx>
        <c:axId val="434121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4121008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590551</xdr:colOff>
      <xdr:row>9</xdr:row>
      <xdr:rowOff>19050</xdr:rowOff>
    </xdr:from>
    <xdr:to>
      <xdr:col>15</xdr:col>
      <xdr:colOff>466726</xdr:colOff>
      <xdr:row>37</xdr:row>
      <xdr:rowOff>90489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3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2.bin"/><Relationship Id="rId1" Type="http://schemas.openxmlformats.org/officeDocument/2006/relationships/customProperty" Target="../customProperty1.bin"/><Relationship Id="rId6" Type="http://schemas.openxmlformats.org/officeDocument/2006/relationships/customProperty" Target="../customProperty6.bin"/><Relationship Id="rId5" Type="http://schemas.openxmlformats.org/officeDocument/2006/relationships/customProperty" Target="../customProperty5.bin"/><Relationship Id="rId4" Type="http://schemas.openxmlformats.org/officeDocument/2006/relationships/customProperty" Target="../customProperty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8"/>
  <sheetViews>
    <sheetView tabSelected="1" topLeftCell="A2" workbookViewId="0">
      <selection activeCell="U17" sqref="U17"/>
    </sheetView>
  </sheetViews>
  <sheetFormatPr defaultRowHeight="12.75" x14ac:dyDescent="0.2"/>
  <cols>
    <col min="1" max="2" width="9.140625" style="8"/>
    <col min="3" max="3" width="21.5703125" style="8" customWidth="1"/>
    <col min="4" max="4" width="10.85546875" style="8" customWidth="1"/>
    <col min="5" max="16384" width="9.140625" style="8"/>
  </cols>
  <sheetData>
    <row r="3" spans="3:4" ht="15" x14ac:dyDescent="0.25">
      <c r="C3" s="9" t="s">
        <v>69</v>
      </c>
    </row>
    <row r="4" spans="3:4" ht="28.5" customHeight="1" x14ac:dyDescent="0.25">
      <c r="C4" s="2" t="s">
        <v>0</v>
      </c>
      <c r="D4" s="3">
        <f>data!M11</f>
        <v>0.32222222222222224</v>
      </c>
    </row>
    <row r="5" spans="3:4" ht="28.5" customHeight="1" x14ac:dyDescent="0.25">
      <c r="C5" s="4" t="s">
        <v>1</v>
      </c>
      <c r="D5" s="5">
        <f>data!M9</f>
        <v>90</v>
      </c>
    </row>
    <row r="6" spans="3:4" ht="28.5" customHeight="1" x14ac:dyDescent="0.25">
      <c r="C6" s="4" t="s">
        <v>7</v>
      </c>
      <c r="D6" s="5">
        <f>data!M7</f>
        <v>29</v>
      </c>
    </row>
    <row r="7" spans="3:4" ht="28.5" customHeight="1" x14ac:dyDescent="0.25">
      <c r="C7" s="4" t="s">
        <v>8</v>
      </c>
      <c r="D7" s="5">
        <f>data!M8</f>
        <v>58</v>
      </c>
    </row>
    <row r="8" spans="3:4" ht="28.5" customHeight="1" x14ac:dyDescent="0.25">
      <c r="C8" s="6" t="s">
        <v>9</v>
      </c>
      <c r="D8" s="7">
        <f>data!M10</f>
        <v>4.3389583333333333</v>
      </c>
    </row>
  </sheetData>
  <pageMargins left="0.7" right="0.7" top="0.75" bottom="0.75" header="0.3" footer="0.3"/>
  <customProperties>
    <customPr name="ORB_SHEETNAME" r:id="rId1"/>
    <customPr name="RB_DECIMAL_SEPARATOR" r:id="rId2"/>
    <customPr name="RB_PATH_SEPARATOR" r:id="rId3"/>
    <customPr name="RB_THOUSAND_SEPARATOR" r:id="rId4"/>
    <customPr name="RB_WORKBOOK_DATARECENCY_CURRENT" r:id="rId5"/>
    <customPr name="RB_WORKBOOK_VERSION" r:id="rId6"/>
  </customProperties>
  <drawing r:id="rId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showGridLines="0" workbookViewId="0">
      <selection activeCell="V23" sqref="V23"/>
    </sheetView>
  </sheetViews>
  <sheetFormatPr defaultRowHeight="15" x14ac:dyDescent="0.25"/>
  <cols>
    <col min="1" max="2" width="9.140625" style="26"/>
    <col min="3" max="3" width="17.7109375" style="26" bestFit="1" customWidth="1"/>
    <col min="4" max="7" width="9.140625" style="26"/>
    <col min="8" max="8" width="16.42578125" style="26" bestFit="1" customWidth="1"/>
    <col min="9" max="12" width="9.140625" style="26"/>
    <col min="13" max="13" width="16.42578125" style="26" bestFit="1" customWidth="1"/>
    <col min="14" max="17" width="9.140625" style="26"/>
    <col min="18" max="18" width="16.42578125" style="26" bestFit="1" customWidth="1"/>
    <col min="19" max="16384" width="9.140625" style="26"/>
  </cols>
  <sheetData>
    <row r="1" spans="1:19" x14ac:dyDescent="0.25">
      <c r="A1" s="251" t="s">
        <v>211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</row>
    <row r="2" spans="1:19" ht="18.75" x14ac:dyDescent="0.3">
      <c r="A2" s="252" t="s">
        <v>10</v>
      </c>
      <c r="B2" s="223"/>
      <c r="C2" s="223"/>
      <c r="D2" s="223"/>
      <c r="E2" s="223"/>
      <c r="F2" s="252" t="s">
        <v>64</v>
      </c>
      <c r="G2" s="223"/>
      <c r="H2" s="223"/>
      <c r="I2" s="223"/>
      <c r="J2" s="223"/>
      <c r="K2" s="252" t="s">
        <v>12</v>
      </c>
      <c r="L2" s="223"/>
      <c r="M2" s="223"/>
      <c r="N2" s="223"/>
      <c r="O2" s="223"/>
      <c r="P2" s="252" t="s">
        <v>153</v>
      </c>
      <c r="Q2" s="223"/>
      <c r="R2" s="223"/>
      <c r="S2" s="223"/>
    </row>
    <row r="3" spans="1:19" x14ac:dyDescent="0.25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</row>
    <row r="4" spans="1:19" x14ac:dyDescent="0.25">
      <c r="A4" s="228" t="s">
        <v>13</v>
      </c>
      <c r="B4" s="228" t="s">
        <v>14</v>
      </c>
      <c r="C4" s="229" t="s">
        <v>15</v>
      </c>
      <c r="D4" s="229" t="s">
        <v>16</v>
      </c>
      <c r="E4" s="226"/>
      <c r="F4" s="224" t="s">
        <v>13</v>
      </c>
      <c r="G4" s="224" t="s">
        <v>14</v>
      </c>
      <c r="H4" s="225" t="s">
        <v>15</v>
      </c>
      <c r="I4" s="225" t="s">
        <v>16</v>
      </c>
      <c r="J4" s="226"/>
      <c r="K4" s="228" t="s">
        <v>13</v>
      </c>
      <c r="L4" s="228" t="s">
        <v>14</v>
      </c>
      <c r="M4" s="229" t="s">
        <v>15</v>
      </c>
      <c r="N4" s="229" t="s">
        <v>16</v>
      </c>
      <c r="O4" s="223"/>
      <c r="P4" s="228" t="s">
        <v>13</v>
      </c>
      <c r="Q4" s="228" t="s">
        <v>14</v>
      </c>
      <c r="R4" s="229" t="s">
        <v>15</v>
      </c>
      <c r="S4" s="229" t="s">
        <v>16</v>
      </c>
    </row>
    <row r="5" spans="1:19" x14ac:dyDescent="0.25">
      <c r="A5" s="254">
        <v>1</v>
      </c>
      <c r="B5" s="255">
        <v>1</v>
      </c>
      <c r="C5" s="256" t="s">
        <v>212</v>
      </c>
      <c r="D5" s="257" t="s">
        <v>20</v>
      </c>
      <c r="E5" s="223"/>
      <c r="F5" s="254">
        <v>3</v>
      </c>
      <c r="G5" s="255">
        <v>7</v>
      </c>
      <c r="H5" s="256" t="s">
        <v>213</v>
      </c>
      <c r="I5" s="257" t="s">
        <v>17</v>
      </c>
      <c r="J5" s="223"/>
      <c r="K5" s="248">
        <v>3</v>
      </c>
      <c r="L5" s="230">
        <v>5</v>
      </c>
      <c r="M5" s="249" t="s">
        <v>113</v>
      </c>
      <c r="N5" s="250" t="s">
        <v>17</v>
      </c>
      <c r="O5" s="223"/>
      <c r="P5" s="248">
        <v>8</v>
      </c>
      <c r="Q5" s="230">
        <v>1</v>
      </c>
      <c r="R5" s="249" t="s">
        <v>214</v>
      </c>
      <c r="S5" s="250" t="s">
        <v>17</v>
      </c>
    </row>
    <row r="6" spans="1:19" x14ac:dyDescent="0.25">
      <c r="A6" s="242"/>
      <c r="B6" s="234">
        <v>6</v>
      </c>
      <c r="C6" s="235" t="s">
        <v>215</v>
      </c>
      <c r="D6" s="243" t="s">
        <v>17</v>
      </c>
      <c r="E6" s="223"/>
      <c r="F6" s="242"/>
      <c r="G6" s="234">
        <v>11</v>
      </c>
      <c r="H6" s="235" t="s">
        <v>216</v>
      </c>
      <c r="I6" s="243" t="s">
        <v>17</v>
      </c>
      <c r="J6" s="223"/>
      <c r="K6" s="260"/>
      <c r="L6" s="258">
        <v>11</v>
      </c>
      <c r="M6" s="261" t="s">
        <v>217</v>
      </c>
      <c r="N6" s="262" t="s">
        <v>18</v>
      </c>
      <c r="O6" s="223"/>
      <c r="P6" s="260"/>
      <c r="Q6" s="258">
        <v>4</v>
      </c>
      <c r="R6" s="261" t="s">
        <v>218</v>
      </c>
      <c r="S6" s="262" t="s">
        <v>20</v>
      </c>
    </row>
    <row r="7" spans="1:19" x14ac:dyDescent="0.25">
      <c r="A7" s="244">
        <v>3</v>
      </c>
      <c r="B7" s="232">
        <v>3</v>
      </c>
      <c r="C7" s="233" t="s">
        <v>219</v>
      </c>
      <c r="D7" s="245" t="s">
        <v>17</v>
      </c>
      <c r="E7" s="223"/>
      <c r="F7" s="244">
        <v>6</v>
      </c>
      <c r="G7" s="232">
        <v>3</v>
      </c>
      <c r="H7" s="233" t="s">
        <v>220</v>
      </c>
      <c r="I7" s="245" t="s">
        <v>17</v>
      </c>
      <c r="J7" s="223"/>
      <c r="K7" s="263">
        <v>4</v>
      </c>
      <c r="L7" s="259">
        <v>4</v>
      </c>
      <c r="M7" s="264" t="s">
        <v>221</v>
      </c>
      <c r="N7" s="265" t="s">
        <v>17</v>
      </c>
      <c r="O7" s="223"/>
      <c r="P7" s="270"/>
      <c r="Q7" s="266">
        <v>11</v>
      </c>
      <c r="R7" s="271" t="s">
        <v>21</v>
      </c>
      <c r="S7" s="272" t="s">
        <v>19</v>
      </c>
    </row>
    <row r="8" spans="1:19" x14ac:dyDescent="0.25">
      <c r="A8" s="246"/>
      <c r="B8" s="230">
        <v>6</v>
      </c>
      <c r="C8" s="231" t="s">
        <v>222</v>
      </c>
      <c r="D8" s="247" t="s">
        <v>18</v>
      </c>
      <c r="E8" s="223"/>
      <c r="F8" s="244"/>
      <c r="G8" s="232">
        <v>9</v>
      </c>
      <c r="H8" s="233" t="s">
        <v>223</v>
      </c>
      <c r="I8" s="245" t="s">
        <v>17</v>
      </c>
      <c r="J8" s="223"/>
      <c r="K8" s="263"/>
      <c r="L8" s="259">
        <v>7</v>
      </c>
      <c r="M8" s="264" t="s">
        <v>224</v>
      </c>
      <c r="N8" s="265" t="s">
        <v>17</v>
      </c>
      <c r="O8" s="223"/>
      <c r="P8" s="226"/>
      <c r="Q8" s="226"/>
      <c r="R8" s="223"/>
      <c r="S8" s="223"/>
    </row>
    <row r="9" spans="1:19" x14ac:dyDescent="0.25">
      <c r="A9" s="246">
        <v>4</v>
      </c>
      <c r="B9" s="230">
        <v>3</v>
      </c>
      <c r="C9" s="231" t="s">
        <v>45</v>
      </c>
      <c r="D9" s="247" t="s">
        <v>20</v>
      </c>
      <c r="E9" s="223"/>
      <c r="F9" s="244"/>
      <c r="G9" s="232">
        <v>11</v>
      </c>
      <c r="H9" s="233" t="s">
        <v>225</v>
      </c>
      <c r="I9" s="245" t="s">
        <v>18</v>
      </c>
      <c r="J9" s="223"/>
      <c r="K9" s="260">
        <v>6</v>
      </c>
      <c r="L9" s="258">
        <v>2</v>
      </c>
      <c r="M9" s="261" t="s">
        <v>226</v>
      </c>
      <c r="N9" s="262" t="s">
        <v>19</v>
      </c>
      <c r="O9" s="223"/>
      <c r="P9" s="226"/>
      <c r="Q9" s="226"/>
      <c r="R9" s="251" t="s">
        <v>22</v>
      </c>
      <c r="S9" s="223"/>
    </row>
    <row r="10" spans="1:19" x14ac:dyDescent="0.25">
      <c r="A10" s="246"/>
      <c r="B10" s="230">
        <v>6</v>
      </c>
      <c r="C10" s="231" t="s">
        <v>227</v>
      </c>
      <c r="D10" s="247" t="s">
        <v>18</v>
      </c>
      <c r="E10" s="223"/>
      <c r="F10" s="246">
        <v>7</v>
      </c>
      <c r="G10" s="230">
        <v>4</v>
      </c>
      <c r="H10" s="231" t="s">
        <v>228</v>
      </c>
      <c r="I10" s="247" t="s">
        <v>17</v>
      </c>
      <c r="J10" s="223"/>
      <c r="K10" s="260"/>
      <c r="L10" s="258">
        <v>8</v>
      </c>
      <c r="M10" s="261" t="s">
        <v>229</v>
      </c>
      <c r="N10" s="262" t="s">
        <v>17</v>
      </c>
      <c r="O10" s="223"/>
      <c r="P10" s="226"/>
      <c r="Q10" s="226"/>
      <c r="R10" s="240" t="s">
        <v>0</v>
      </c>
      <c r="S10" s="241">
        <v>0</v>
      </c>
    </row>
    <row r="11" spans="1:19" x14ac:dyDescent="0.25">
      <c r="A11" s="244">
        <v>5</v>
      </c>
      <c r="B11" s="232">
        <v>4</v>
      </c>
      <c r="C11" s="233" t="s">
        <v>230</v>
      </c>
      <c r="D11" s="245" t="s">
        <v>18</v>
      </c>
      <c r="E11" s="223"/>
      <c r="F11" s="246"/>
      <c r="G11" s="230">
        <v>5</v>
      </c>
      <c r="H11" s="231" t="s">
        <v>118</v>
      </c>
      <c r="I11" s="247" t="s">
        <v>18</v>
      </c>
      <c r="J11" s="223"/>
      <c r="K11" s="263">
        <v>7</v>
      </c>
      <c r="L11" s="259">
        <v>1</v>
      </c>
      <c r="M11" s="264" t="s">
        <v>57</v>
      </c>
      <c r="N11" s="265" t="s">
        <v>19</v>
      </c>
      <c r="O11" s="223"/>
      <c r="P11" s="226"/>
      <c r="Q11" s="226"/>
      <c r="R11" s="236" t="s">
        <v>1</v>
      </c>
      <c r="S11" s="237">
        <v>1</v>
      </c>
    </row>
    <row r="12" spans="1:19" x14ac:dyDescent="0.25">
      <c r="A12" s="246">
        <v>6</v>
      </c>
      <c r="B12" s="230">
        <v>6</v>
      </c>
      <c r="C12" s="231" t="s">
        <v>231</v>
      </c>
      <c r="D12" s="247" t="s">
        <v>17</v>
      </c>
      <c r="E12" s="223"/>
      <c r="F12" s="246"/>
      <c r="G12" s="230">
        <v>9</v>
      </c>
      <c r="H12" s="231" t="s">
        <v>232</v>
      </c>
      <c r="I12" s="247" t="s">
        <v>17</v>
      </c>
      <c r="J12" s="223"/>
      <c r="K12" s="263"/>
      <c r="L12" s="259">
        <v>2</v>
      </c>
      <c r="M12" s="264" t="s">
        <v>233</v>
      </c>
      <c r="N12" s="265" t="s">
        <v>17</v>
      </c>
      <c r="O12" s="223"/>
      <c r="P12" s="226"/>
      <c r="Q12" s="226"/>
      <c r="R12" s="236" t="s">
        <v>24</v>
      </c>
      <c r="S12" s="237">
        <v>3</v>
      </c>
    </row>
    <row r="13" spans="1:19" x14ac:dyDescent="0.25">
      <c r="A13" s="246"/>
      <c r="B13" s="230">
        <v>10</v>
      </c>
      <c r="C13" s="231" t="s">
        <v>60</v>
      </c>
      <c r="D13" s="247" t="s">
        <v>20</v>
      </c>
      <c r="E13" s="223"/>
      <c r="F13" s="273">
        <v>8</v>
      </c>
      <c r="G13" s="259">
        <v>8</v>
      </c>
      <c r="H13" s="274" t="s">
        <v>234</v>
      </c>
      <c r="I13" s="275" t="s">
        <v>17</v>
      </c>
      <c r="J13" s="223"/>
      <c r="K13" s="276"/>
      <c r="L13" s="253">
        <v>10</v>
      </c>
      <c r="M13" s="277" t="s">
        <v>198</v>
      </c>
      <c r="N13" s="278" t="s">
        <v>17</v>
      </c>
      <c r="O13" s="223"/>
      <c r="P13" s="226"/>
      <c r="Q13" s="226"/>
      <c r="R13" s="236" t="s">
        <v>25</v>
      </c>
      <c r="S13" s="237">
        <v>0</v>
      </c>
    </row>
    <row r="14" spans="1:19" x14ac:dyDescent="0.25">
      <c r="A14" s="246"/>
      <c r="B14" s="230">
        <v>13</v>
      </c>
      <c r="C14" s="231" t="s">
        <v>235</v>
      </c>
      <c r="D14" s="247" t="s">
        <v>17</v>
      </c>
      <c r="E14" s="223"/>
      <c r="F14" s="267"/>
      <c r="G14" s="253">
        <v>9</v>
      </c>
      <c r="H14" s="268" t="s">
        <v>146</v>
      </c>
      <c r="I14" s="269" t="s">
        <v>17</v>
      </c>
      <c r="J14" s="223"/>
      <c r="K14" s="226"/>
      <c r="L14" s="226"/>
      <c r="M14" s="223"/>
      <c r="N14" s="223"/>
      <c r="O14" s="223"/>
      <c r="P14" s="223"/>
      <c r="Q14" s="223"/>
      <c r="R14" s="236" t="s">
        <v>26</v>
      </c>
      <c r="S14" s="237">
        <v>2</v>
      </c>
    </row>
    <row r="15" spans="1:19" x14ac:dyDescent="0.25">
      <c r="A15" s="244">
        <v>7</v>
      </c>
      <c r="B15" s="232">
        <v>2</v>
      </c>
      <c r="C15" s="233" t="s">
        <v>236</v>
      </c>
      <c r="D15" s="245" t="s">
        <v>19</v>
      </c>
      <c r="E15" s="223"/>
      <c r="F15" s="227"/>
      <c r="G15" s="227"/>
      <c r="H15" s="223"/>
      <c r="I15" s="223"/>
      <c r="J15" s="223"/>
      <c r="K15" s="226"/>
      <c r="L15" s="226"/>
      <c r="M15" s="251" t="s">
        <v>22</v>
      </c>
      <c r="N15" s="223"/>
      <c r="O15" s="223"/>
      <c r="P15" s="223"/>
      <c r="Q15" s="223"/>
      <c r="R15" s="238" t="s">
        <v>190</v>
      </c>
      <c r="S15" s="239" t="s">
        <v>28</v>
      </c>
    </row>
    <row r="16" spans="1:19" x14ac:dyDescent="0.25">
      <c r="A16" s="273"/>
      <c r="B16" s="259">
        <v>9</v>
      </c>
      <c r="C16" s="274" t="s">
        <v>48</v>
      </c>
      <c r="D16" s="275" t="s">
        <v>17</v>
      </c>
      <c r="E16" s="223"/>
      <c r="F16" s="227"/>
      <c r="G16" s="227"/>
      <c r="H16" s="251" t="s">
        <v>22</v>
      </c>
      <c r="I16" s="223"/>
      <c r="J16" s="223"/>
      <c r="K16" s="226"/>
      <c r="L16" s="226"/>
      <c r="M16" s="240" t="s">
        <v>0</v>
      </c>
      <c r="N16" s="241">
        <v>0.25</v>
      </c>
      <c r="O16" s="223"/>
      <c r="P16" s="223"/>
      <c r="Q16" s="223"/>
      <c r="R16" s="223"/>
      <c r="S16" s="223"/>
    </row>
    <row r="17" spans="1:14" x14ac:dyDescent="0.25">
      <c r="A17" s="267"/>
      <c r="B17" s="253">
        <v>10</v>
      </c>
      <c r="C17" s="268" t="s">
        <v>237</v>
      </c>
      <c r="D17" s="269" t="s">
        <v>17</v>
      </c>
      <c r="E17" s="223"/>
      <c r="F17" s="227"/>
      <c r="G17" s="227"/>
      <c r="H17" s="240" t="s">
        <v>0</v>
      </c>
      <c r="I17" s="241">
        <v>0.5</v>
      </c>
      <c r="J17" s="223"/>
      <c r="K17" s="226"/>
      <c r="L17" s="226"/>
      <c r="M17" s="236" t="s">
        <v>1</v>
      </c>
      <c r="N17" s="237">
        <v>4</v>
      </c>
    </row>
    <row r="18" spans="1:14" x14ac:dyDescent="0.25">
      <c r="A18" s="223"/>
      <c r="B18" s="223"/>
      <c r="C18" s="223"/>
      <c r="D18" s="223"/>
      <c r="E18" s="223"/>
      <c r="F18" s="227"/>
      <c r="G18" s="227"/>
      <c r="H18" s="236" t="s">
        <v>1</v>
      </c>
      <c r="I18" s="237">
        <v>4</v>
      </c>
      <c r="J18" s="223"/>
      <c r="K18" s="226"/>
      <c r="L18" s="226"/>
      <c r="M18" s="236" t="s">
        <v>24</v>
      </c>
      <c r="N18" s="237">
        <v>9</v>
      </c>
    </row>
    <row r="19" spans="1:14" x14ac:dyDescent="0.25">
      <c r="A19" s="223"/>
      <c r="B19" s="223"/>
      <c r="C19" s="251" t="s">
        <v>22</v>
      </c>
      <c r="D19" s="223"/>
      <c r="E19" s="223"/>
      <c r="F19" s="227"/>
      <c r="G19" s="227"/>
      <c r="H19" s="236" t="s">
        <v>24</v>
      </c>
      <c r="I19" s="237">
        <v>10</v>
      </c>
      <c r="J19" s="223"/>
      <c r="K19" s="226"/>
      <c r="L19" s="226"/>
      <c r="M19" s="236" t="s">
        <v>25</v>
      </c>
      <c r="N19" s="237">
        <v>1</v>
      </c>
    </row>
    <row r="20" spans="1:14" x14ac:dyDescent="0.25">
      <c r="A20" s="223"/>
      <c r="B20" s="223"/>
      <c r="C20" s="240" t="s">
        <v>0</v>
      </c>
      <c r="D20" s="241">
        <v>0.5</v>
      </c>
      <c r="E20" s="223"/>
      <c r="F20" s="227"/>
      <c r="G20" s="227"/>
      <c r="H20" s="236" t="s">
        <v>25</v>
      </c>
      <c r="I20" s="237">
        <v>2</v>
      </c>
      <c r="J20" s="223"/>
      <c r="K20" s="223"/>
      <c r="L20" s="223"/>
      <c r="M20" s="236" t="s">
        <v>26</v>
      </c>
      <c r="N20" s="237">
        <v>2</v>
      </c>
    </row>
    <row r="21" spans="1:14" x14ac:dyDescent="0.25">
      <c r="A21" s="223"/>
      <c r="B21" s="223"/>
      <c r="C21" s="236" t="s">
        <v>1</v>
      </c>
      <c r="D21" s="237">
        <v>6</v>
      </c>
      <c r="E21" s="223"/>
      <c r="F21" s="223"/>
      <c r="G21" s="223"/>
      <c r="H21" s="236" t="s">
        <v>26</v>
      </c>
      <c r="I21" s="237">
        <v>0</v>
      </c>
      <c r="J21" s="223"/>
      <c r="K21" s="223"/>
      <c r="L21" s="223"/>
      <c r="M21" s="238" t="s">
        <v>27</v>
      </c>
      <c r="N21" s="239">
        <v>4.4000000000000004</v>
      </c>
    </row>
    <row r="22" spans="1:14" x14ac:dyDescent="0.25">
      <c r="A22" s="223"/>
      <c r="B22" s="223"/>
      <c r="C22" s="236" t="s">
        <v>24</v>
      </c>
      <c r="D22" s="237">
        <v>13</v>
      </c>
      <c r="E22" s="223"/>
      <c r="F22" s="223"/>
      <c r="G22" s="223"/>
      <c r="H22" s="238" t="s">
        <v>27</v>
      </c>
      <c r="I22" s="239">
        <v>5.8</v>
      </c>
      <c r="J22" s="223"/>
      <c r="K22" s="223"/>
      <c r="L22" s="223"/>
      <c r="M22" s="223"/>
      <c r="N22" s="223"/>
    </row>
    <row r="23" spans="1:14" x14ac:dyDescent="0.25">
      <c r="A23" s="223"/>
      <c r="B23" s="223"/>
      <c r="C23" s="236" t="s">
        <v>25</v>
      </c>
      <c r="D23" s="237">
        <v>3</v>
      </c>
      <c r="E23" s="223"/>
      <c r="F23" s="223"/>
      <c r="G23" s="223"/>
      <c r="H23" s="223"/>
      <c r="I23" s="223"/>
      <c r="J23" s="223"/>
      <c r="K23" s="223"/>
      <c r="L23" s="223"/>
      <c r="M23" s="223"/>
      <c r="N23" s="223"/>
    </row>
    <row r="24" spans="1:14" x14ac:dyDescent="0.25">
      <c r="A24" s="223"/>
      <c r="B24" s="223"/>
      <c r="C24" s="236" t="s">
        <v>26</v>
      </c>
      <c r="D24" s="237">
        <v>4</v>
      </c>
      <c r="E24" s="223"/>
      <c r="F24" s="223"/>
      <c r="G24" s="223"/>
      <c r="H24" s="223"/>
      <c r="I24" s="223"/>
      <c r="J24" s="223"/>
      <c r="K24" s="223"/>
      <c r="L24" s="223"/>
      <c r="M24" s="223"/>
      <c r="N24" s="223"/>
    </row>
    <row r="25" spans="1:14" x14ac:dyDescent="0.25">
      <c r="A25" s="223"/>
      <c r="B25" s="223"/>
      <c r="C25" s="238" t="s">
        <v>27</v>
      </c>
      <c r="D25" s="239">
        <v>2.8</v>
      </c>
      <c r="E25" s="223"/>
      <c r="F25" s="223"/>
      <c r="G25" s="223"/>
      <c r="H25" s="223"/>
      <c r="I25" s="223"/>
      <c r="J25" s="223"/>
      <c r="K25" s="223"/>
      <c r="L25" s="223"/>
      <c r="M25" s="223"/>
      <c r="N25" s="22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3"/>
  <sheetViews>
    <sheetView workbookViewId="0">
      <selection activeCell="L15" sqref="L15"/>
    </sheetView>
  </sheetViews>
  <sheetFormatPr defaultRowHeight="15" x14ac:dyDescent="0.25"/>
  <cols>
    <col min="2" max="2" width="10" bestFit="1" customWidth="1"/>
    <col min="3" max="3" width="9.85546875" customWidth="1"/>
    <col min="4" max="4" width="9.85546875" style="19" customWidth="1"/>
    <col min="5" max="6" width="9.85546875" style="20" customWidth="1"/>
    <col min="7" max="7" width="9.85546875" style="223" customWidth="1"/>
    <col min="8" max="8" width="11" style="20" bestFit="1" customWidth="1"/>
    <col min="9" max="9" width="11.5703125" style="21" bestFit="1" customWidth="1"/>
    <col min="10" max="10" width="9.85546875" style="17" customWidth="1"/>
    <col min="11" max="12" width="9.85546875" style="30" customWidth="1"/>
    <col min="13" max="13" width="10" bestFit="1" customWidth="1"/>
  </cols>
  <sheetData>
    <row r="2" spans="2:13" x14ac:dyDescent="0.25">
      <c r="B2" s="1"/>
    </row>
    <row r="3" spans="2:13" x14ac:dyDescent="0.25">
      <c r="B3" s="1"/>
    </row>
    <row r="6" spans="2:13" x14ac:dyDescent="0.25">
      <c r="C6" s="18" t="s">
        <v>70</v>
      </c>
      <c r="D6" s="19" t="s">
        <v>71</v>
      </c>
      <c r="E6" s="20" t="s">
        <v>72</v>
      </c>
      <c r="F6" s="20" t="s">
        <v>238</v>
      </c>
      <c r="G6" s="223" t="s">
        <v>246</v>
      </c>
      <c r="H6" s="20" t="s">
        <v>239</v>
      </c>
      <c r="I6" s="21" t="s">
        <v>240</v>
      </c>
      <c r="J6" s="17" t="s">
        <v>241</v>
      </c>
      <c r="M6" s="11">
        <v>42675</v>
      </c>
    </row>
    <row r="7" spans="2:13" x14ac:dyDescent="0.25">
      <c r="B7" t="s">
        <v>2</v>
      </c>
      <c r="C7" s="16">
        <f>'Melbourne Cup'!D33</f>
        <v>5</v>
      </c>
      <c r="D7" s="19">
        <f>'Crown Oaks'!D26</f>
        <v>3</v>
      </c>
      <c r="E7" s="20">
        <f>'Emirates Stakes'!D27+'Emirates Stakes'!I17+'Emirates Stakes'!N20</f>
        <v>5</v>
      </c>
      <c r="F7" s="20">
        <f>'12112016'!D23+'12112016'!I17+'12112016'!N14</f>
        <v>6</v>
      </c>
      <c r="G7" s="223">
        <f>'16112016'!D21+'16112016'!I15+'16112016'!N12</f>
        <v>0</v>
      </c>
      <c r="H7" s="20">
        <f>'19112016'!D23+'19112016'!I20+'19112016'!N20+'19112016'!S19</f>
        <v>4</v>
      </c>
      <c r="I7" s="21">
        <f>'23112016'!D21+'23112016'!I15+'23112016'!N12</f>
        <v>0</v>
      </c>
      <c r="J7" s="17">
        <f>'26112016'!D23+'26112016'!I20+'26112016'!N19+'26112016'!S13</f>
        <v>6</v>
      </c>
      <c r="M7" s="12">
        <f>SUM(C7:J7)</f>
        <v>29</v>
      </c>
    </row>
    <row r="8" spans="2:13" x14ac:dyDescent="0.25">
      <c r="B8" t="s">
        <v>3</v>
      </c>
      <c r="C8">
        <f>'Melbourne Cup'!D34</f>
        <v>7</v>
      </c>
      <c r="D8" s="19">
        <f>'Crown Oaks'!D27</f>
        <v>3</v>
      </c>
      <c r="E8" s="20">
        <f>'Emirates Stakes'!D28+'Emirates Stakes'!I18+'Emirates Stakes'!N21</f>
        <v>8</v>
      </c>
      <c r="F8" s="20">
        <f>'12112016'!D24+'12112016'!I18+'12112016'!N15</f>
        <v>9</v>
      </c>
      <c r="G8" s="223">
        <f>'16112016'!D22+'16112016'!I16+'16112016'!N13</f>
        <v>5</v>
      </c>
      <c r="H8" s="20">
        <f>'19112016'!D24+'19112016'!I21+'19112016'!N21+'19112016'!S20</f>
        <v>13</v>
      </c>
      <c r="I8" s="21">
        <f>'23112016'!D22+'23112016'!I16+'23112016'!N13</f>
        <v>5</v>
      </c>
      <c r="J8" s="17">
        <f>'26112016'!D24+'26112016'!I21+'26112016'!N20+'26112016'!S14</f>
        <v>8</v>
      </c>
      <c r="M8" s="12">
        <f>SUM(C8:J8)</f>
        <v>58</v>
      </c>
    </row>
    <row r="9" spans="2:13" x14ac:dyDescent="0.25">
      <c r="B9" t="s">
        <v>5</v>
      </c>
      <c r="C9">
        <f>'Melbourne Cup'!D31</f>
        <v>8</v>
      </c>
      <c r="D9" s="19">
        <f>'Crown Oaks'!D24</f>
        <v>6</v>
      </c>
      <c r="E9" s="20">
        <f>'Emirates Stakes'!D25+'Emirates Stakes'!I15+'Emirates Stakes'!N18</f>
        <v>14</v>
      </c>
      <c r="F9" s="20">
        <f>'12112016'!D21+'12112016'!I15+'12112016'!N12</f>
        <v>12</v>
      </c>
      <c r="G9" s="223">
        <f>'16112016'!D19+'16112016'!I13+'16112016'!N10</f>
        <v>8</v>
      </c>
      <c r="H9" s="20">
        <f>'19112016'!D21+'19112016'!I18+'19112016'!N18+'19112016'!S17</f>
        <v>19</v>
      </c>
      <c r="I9" s="21">
        <f>'23112016'!D19+'23112016'!I13+'23112016'!N10</f>
        <v>8</v>
      </c>
      <c r="J9" s="17">
        <f>'26112016'!D21+'26112016'!I18+'26112016'!N17+'26112016'!S11</f>
        <v>15</v>
      </c>
      <c r="M9" s="12">
        <f>SUM(C9:J9)</f>
        <v>90</v>
      </c>
    </row>
    <row r="10" spans="2:13" x14ac:dyDescent="0.25">
      <c r="B10" t="s">
        <v>6</v>
      </c>
      <c r="C10" s="14">
        <f>AVERAGE('Melbourne Cup'!D35)</f>
        <v>7.1</v>
      </c>
      <c r="D10" s="14">
        <f>AVERAGE('Crown Oaks'!D28)</f>
        <v>7.2</v>
      </c>
      <c r="E10" s="14">
        <f>AVERAGE('Emirates Stakes'!D29,'Emirates Stakes'!I19,'Emirates Stakes'!N22)</f>
        <v>8.1833333333333336</v>
      </c>
      <c r="F10" s="14">
        <f>AVERAGE('12112016'!D25,'12112016'!I19,'12112016'!N16)</f>
        <v>3.77</v>
      </c>
      <c r="G10" s="14">
        <v>0</v>
      </c>
      <c r="H10" s="14">
        <f>AVERAGE('19112016'!D25,'19112016'!I22,'19112016'!N22,'19112016'!S21)</f>
        <v>4.125</v>
      </c>
      <c r="I10" s="14">
        <v>0</v>
      </c>
      <c r="J10" s="14">
        <f>AVERAGE('26112016'!D25,'26112016'!I22,'26112016'!N21,'26112016'!S15)</f>
        <v>4.333333333333333</v>
      </c>
      <c r="K10" s="14"/>
      <c r="L10" s="14"/>
      <c r="M10" s="15">
        <f>AVERAGE(C10:J10)</f>
        <v>4.3389583333333333</v>
      </c>
    </row>
    <row r="11" spans="2:13" x14ac:dyDescent="0.25">
      <c r="B11" t="s">
        <v>4</v>
      </c>
      <c r="C11" s="1">
        <f>C7/C9</f>
        <v>0.625</v>
      </c>
      <c r="D11" s="1">
        <f t="shared" ref="D11:J11" si="0">D7/D9</f>
        <v>0.5</v>
      </c>
      <c r="E11" s="1">
        <f t="shared" si="0"/>
        <v>0.35714285714285715</v>
      </c>
      <c r="F11" s="1">
        <f t="shared" si="0"/>
        <v>0.5</v>
      </c>
      <c r="G11" s="1">
        <f t="shared" si="0"/>
        <v>0</v>
      </c>
      <c r="H11" s="1">
        <f t="shared" si="0"/>
        <v>0.21052631578947367</v>
      </c>
      <c r="I11" s="1">
        <f t="shared" si="0"/>
        <v>0</v>
      </c>
      <c r="J11" s="1">
        <f t="shared" si="0"/>
        <v>0.4</v>
      </c>
      <c r="K11" s="1"/>
      <c r="L11" s="1"/>
      <c r="M11" s="13">
        <f>M7/M9</f>
        <v>0.32222222222222224</v>
      </c>
    </row>
    <row r="13" spans="2:13" x14ac:dyDescent="0.25">
      <c r="M13" s="10"/>
    </row>
  </sheetData>
  <pageMargins left="0.7" right="0.7" top="0.75" bottom="0.75" header="0.3" footer="0.3"/>
  <pageSetup paperSize="9" orientation="portrait" r:id="rId1"/>
  <customProperties>
    <customPr name="ORB_SHEETNAME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>
      <selection activeCell="R17" sqref="R17"/>
    </sheetView>
  </sheetViews>
  <sheetFormatPr defaultRowHeight="15" x14ac:dyDescent="0.25"/>
  <cols>
    <col min="3" max="3" width="16.42578125" bestFit="1" customWidth="1"/>
    <col min="8" max="8" width="18.140625" bestFit="1" customWidth="1"/>
    <col min="13" max="13" width="16.42578125" bestFit="1" customWidth="1"/>
  </cols>
  <sheetData>
    <row r="1" spans="1:10" s="35" customFormat="1" x14ac:dyDescent="0.25">
      <c r="A1" s="60" t="s">
        <v>73</v>
      </c>
    </row>
    <row r="2" spans="1:10" s="35" customFormat="1" ht="18.75" x14ac:dyDescent="0.3">
      <c r="A2" s="61" t="s">
        <v>29</v>
      </c>
      <c r="F2" s="61" t="s">
        <v>11</v>
      </c>
    </row>
    <row r="3" spans="1:10" s="35" customFormat="1" x14ac:dyDescent="0.25"/>
    <row r="4" spans="1:10" s="35" customFormat="1" x14ac:dyDescent="0.25">
      <c r="A4" s="40" t="s">
        <v>13</v>
      </c>
      <c r="B4" s="40" t="s">
        <v>14</v>
      </c>
      <c r="C4" s="41" t="s">
        <v>15</v>
      </c>
      <c r="D4" s="41" t="s">
        <v>16</v>
      </c>
      <c r="E4" s="38"/>
      <c r="F4" s="36" t="s">
        <v>13</v>
      </c>
      <c r="G4" s="36" t="s">
        <v>14</v>
      </c>
      <c r="H4" s="37" t="s">
        <v>15</v>
      </c>
      <c r="I4" s="37" t="s">
        <v>16</v>
      </c>
      <c r="J4" s="38"/>
    </row>
    <row r="5" spans="1:10" s="35" customFormat="1" x14ac:dyDescent="0.25">
      <c r="A5" s="62">
        <v>2</v>
      </c>
      <c r="B5" s="63">
        <v>2</v>
      </c>
      <c r="C5" s="64" t="s">
        <v>47</v>
      </c>
      <c r="D5" s="65" t="s">
        <v>19</v>
      </c>
      <c r="F5" s="62">
        <v>2</v>
      </c>
      <c r="G5" s="63">
        <v>3</v>
      </c>
      <c r="H5" s="64" t="s">
        <v>74</v>
      </c>
      <c r="I5" s="65" t="s">
        <v>17</v>
      </c>
    </row>
    <row r="6" spans="1:10" s="35" customFormat="1" x14ac:dyDescent="0.25">
      <c r="A6" s="53"/>
      <c r="B6" s="46">
        <v>6</v>
      </c>
      <c r="C6" s="47" t="s">
        <v>32</v>
      </c>
      <c r="D6" s="54" t="s">
        <v>20</v>
      </c>
      <c r="F6" s="53"/>
      <c r="G6" s="46">
        <v>4</v>
      </c>
      <c r="H6" s="47" t="s">
        <v>75</v>
      </c>
      <c r="I6" s="54" t="s">
        <v>19</v>
      </c>
    </row>
    <row r="7" spans="1:10" s="35" customFormat="1" x14ac:dyDescent="0.25">
      <c r="A7" s="57"/>
      <c r="B7" s="42">
        <v>8</v>
      </c>
      <c r="C7" s="43" t="s">
        <v>62</v>
      </c>
      <c r="D7" s="58" t="s">
        <v>18</v>
      </c>
      <c r="F7" s="57"/>
      <c r="G7" s="42">
        <v>7</v>
      </c>
      <c r="H7" s="43" t="s">
        <v>76</v>
      </c>
      <c r="I7" s="58" t="s">
        <v>18</v>
      </c>
    </row>
    <row r="8" spans="1:10" s="35" customFormat="1" x14ac:dyDescent="0.25">
      <c r="A8" s="55">
        <v>3</v>
      </c>
      <c r="B8" s="44">
        <v>1</v>
      </c>
      <c r="C8" s="45" t="s">
        <v>77</v>
      </c>
      <c r="D8" s="56" t="s">
        <v>18</v>
      </c>
      <c r="F8" s="55">
        <v>6</v>
      </c>
      <c r="G8" s="44">
        <v>1</v>
      </c>
      <c r="H8" s="45" t="s">
        <v>78</v>
      </c>
      <c r="I8" s="56" t="s">
        <v>18</v>
      </c>
    </row>
    <row r="9" spans="1:10" s="35" customFormat="1" x14ac:dyDescent="0.25">
      <c r="A9" s="55"/>
      <c r="B9" s="44">
        <v>7</v>
      </c>
      <c r="C9" s="45" t="s">
        <v>79</v>
      </c>
      <c r="D9" s="56" t="s">
        <v>17</v>
      </c>
      <c r="F9" s="55"/>
      <c r="G9" s="44">
        <v>6</v>
      </c>
      <c r="H9" s="45" t="s">
        <v>80</v>
      </c>
      <c r="I9" s="56" t="s">
        <v>19</v>
      </c>
    </row>
    <row r="10" spans="1:10" s="35" customFormat="1" x14ac:dyDescent="0.25">
      <c r="A10" s="55"/>
      <c r="B10" s="44">
        <v>18</v>
      </c>
      <c r="C10" s="45" t="s">
        <v>44</v>
      </c>
      <c r="D10" s="56" t="s">
        <v>17</v>
      </c>
      <c r="F10" s="57">
        <v>7</v>
      </c>
      <c r="G10" s="42">
        <v>1</v>
      </c>
      <c r="H10" s="43" t="s">
        <v>81</v>
      </c>
      <c r="I10" s="58" t="s">
        <v>17</v>
      </c>
    </row>
    <row r="11" spans="1:10" s="35" customFormat="1" x14ac:dyDescent="0.25">
      <c r="A11" s="57">
        <v>4</v>
      </c>
      <c r="B11" s="42">
        <v>4</v>
      </c>
      <c r="C11" s="43" t="s">
        <v>82</v>
      </c>
      <c r="D11" s="58" t="s">
        <v>19</v>
      </c>
      <c r="F11" s="57"/>
      <c r="G11" s="42">
        <v>2</v>
      </c>
      <c r="H11" s="43" t="s">
        <v>39</v>
      </c>
      <c r="I11" s="58" t="s">
        <v>18</v>
      </c>
    </row>
    <row r="12" spans="1:10" s="35" customFormat="1" x14ac:dyDescent="0.25">
      <c r="A12" s="55">
        <v>5</v>
      </c>
      <c r="B12" s="44">
        <v>3</v>
      </c>
      <c r="C12" s="45" t="s">
        <v>83</v>
      </c>
      <c r="D12" s="56" t="s">
        <v>19</v>
      </c>
      <c r="F12" s="67"/>
      <c r="G12" s="59">
        <v>9</v>
      </c>
      <c r="H12" s="68" t="s">
        <v>84</v>
      </c>
      <c r="I12" s="69" t="s">
        <v>19</v>
      </c>
    </row>
    <row r="13" spans="1:10" s="35" customFormat="1" x14ac:dyDescent="0.25">
      <c r="A13" s="55"/>
      <c r="B13" s="44">
        <v>12</v>
      </c>
      <c r="C13" s="45" t="s">
        <v>85</v>
      </c>
      <c r="D13" s="56" t="s">
        <v>17</v>
      </c>
      <c r="F13" s="39"/>
      <c r="G13" s="39"/>
    </row>
    <row r="14" spans="1:10" s="35" customFormat="1" x14ac:dyDescent="0.25">
      <c r="A14" s="55"/>
      <c r="B14" s="44">
        <v>13</v>
      </c>
      <c r="C14" s="45" t="s">
        <v>86</v>
      </c>
      <c r="D14" s="56" t="s">
        <v>17</v>
      </c>
      <c r="F14" s="39"/>
      <c r="G14" s="39"/>
      <c r="H14" s="60" t="s">
        <v>22</v>
      </c>
    </row>
    <row r="15" spans="1:10" s="35" customFormat="1" x14ac:dyDescent="0.25">
      <c r="A15" s="57">
        <v>7</v>
      </c>
      <c r="B15" s="42">
        <v>1</v>
      </c>
      <c r="C15" s="43" t="s">
        <v>87</v>
      </c>
      <c r="D15" s="58" t="s">
        <v>17</v>
      </c>
      <c r="F15" s="39"/>
      <c r="G15" s="39"/>
      <c r="H15" s="51" t="s">
        <v>0</v>
      </c>
      <c r="I15" s="52">
        <v>1</v>
      </c>
    </row>
    <row r="16" spans="1:10" s="35" customFormat="1" x14ac:dyDescent="0.25">
      <c r="A16" s="57"/>
      <c r="B16" s="42">
        <v>13</v>
      </c>
      <c r="C16" s="43" t="s">
        <v>88</v>
      </c>
      <c r="D16" s="58" t="s">
        <v>19</v>
      </c>
      <c r="F16" s="39"/>
      <c r="G16" s="39"/>
      <c r="H16" s="48" t="s">
        <v>1</v>
      </c>
      <c r="I16" s="49">
        <v>3</v>
      </c>
    </row>
    <row r="17" spans="1:9" s="35" customFormat="1" x14ac:dyDescent="0.25">
      <c r="A17" s="57"/>
      <c r="B17" s="42">
        <v>17</v>
      </c>
      <c r="C17" s="43" t="s">
        <v>89</v>
      </c>
      <c r="D17" s="58" t="s">
        <v>18</v>
      </c>
      <c r="F17" s="39"/>
      <c r="G17" s="39"/>
      <c r="H17" s="48" t="s">
        <v>24</v>
      </c>
      <c r="I17" s="49">
        <v>8</v>
      </c>
    </row>
    <row r="18" spans="1:9" s="35" customFormat="1" x14ac:dyDescent="0.25">
      <c r="A18" s="57"/>
      <c r="B18" s="42">
        <v>20</v>
      </c>
      <c r="C18" s="43" t="s">
        <v>90</v>
      </c>
      <c r="D18" s="58" t="s">
        <v>17</v>
      </c>
      <c r="F18" s="39"/>
      <c r="G18" s="39"/>
      <c r="H18" s="48" t="s">
        <v>25</v>
      </c>
      <c r="I18" s="49">
        <v>3</v>
      </c>
    </row>
    <row r="19" spans="1:9" s="35" customFormat="1" x14ac:dyDescent="0.25">
      <c r="A19" s="70">
        <v>8</v>
      </c>
      <c r="B19" s="71">
        <v>4</v>
      </c>
      <c r="C19" s="72" t="s">
        <v>91</v>
      </c>
      <c r="D19" s="73" t="s">
        <v>17</v>
      </c>
      <c r="H19" s="48" t="s">
        <v>26</v>
      </c>
      <c r="I19" s="49">
        <v>3</v>
      </c>
    </row>
    <row r="20" spans="1:9" s="35" customFormat="1" x14ac:dyDescent="0.25">
      <c r="A20" s="70"/>
      <c r="B20" s="71">
        <v>11</v>
      </c>
      <c r="C20" s="72" t="s">
        <v>50</v>
      </c>
      <c r="D20" s="73" t="s">
        <v>19</v>
      </c>
      <c r="H20" s="50" t="s">
        <v>27</v>
      </c>
      <c r="I20" s="31">
        <v>4.9000000000000004</v>
      </c>
    </row>
    <row r="21" spans="1:9" s="35" customFormat="1" x14ac:dyDescent="0.25">
      <c r="A21" s="70"/>
      <c r="B21" s="71">
        <v>14</v>
      </c>
      <c r="C21" s="72" t="s">
        <v>92</v>
      </c>
      <c r="D21" s="73" t="s">
        <v>18</v>
      </c>
    </row>
    <row r="22" spans="1:9" s="35" customFormat="1" x14ac:dyDescent="0.25">
      <c r="A22" s="74">
        <v>9</v>
      </c>
      <c r="B22" s="75">
        <v>11</v>
      </c>
      <c r="C22" s="76" t="s">
        <v>93</v>
      </c>
      <c r="D22" s="77" t="s">
        <v>17</v>
      </c>
    </row>
    <row r="23" spans="1:9" s="35" customFormat="1" x14ac:dyDescent="0.25">
      <c r="A23" s="74"/>
      <c r="B23" s="75">
        <v>12</v>
      </c>
      <c r="C23" s="76" t="s">
        <v>94</v>
      </c>
      <c r="D23" s="77" t="s">
        <v>17</v>
      </c>
    </row>
    <row r="24" spans="1:9" s="35" customFormat="1" x14ac:dyDescent="0.25">
      <c r="A24" s="74"/>
      <c r="B24" s="75">
        <v>13</v>
      </c>
      <c r="C24" s="76" t="s">
        <v>31</v>
      </c>
      <c r="D24" s="77" t="s">
        <v>17</v>
      </c>
    </row>
    <row r="25" spans="1:9" s="35" customFormat="1" x14ac:dyDescent="0.25">
      <c r="A25" s="70">
        <v>10</v>
      </c>
      <c r="B25" s="71">
        <v>3</v>
      </c>
      <c r="C25" s="72" t="s">
        <v>95</v>
      </c>
      <c r="D25" s="73" t="s">
        <v>20</v>
      </c>
    </row>
    <row r="26" spans="1:9" s="35" customFormat="1" x14ac:dyDescent="0.25">
      <c r="A26" s="70"/>
      <c r="B26" s="71">
        <v>6</v>
      </c>
      <c r="C26" s="72" t="s">
        <v>96</v>
      </c>
      <c r="D26" s="73" t="s">
        <v>18</v>
      </c>
    </row>
    <row r="27" spans="1:9" s="35" customFormat="1" x14ac:dyDescent="0.25">
      <c r="A27" s="32"/>
      <c r="B27" s="66">
        <v>12</v>
      </c>
      <c r="C27" s="33" t="s">
        <v>59</v>
      </c>
      <c r="D27" s="34" t="s">
        <v>17</v>
      </c>
    </row>
    <row r="28" spans="1:9" s="35" customFormat="1" x14ac:dyDescent="0.25"/>
    <row r="29" spans="1:9" s="35" customFormat="1" x14ac:dyDescent="0.25">
      <c r="C29" s="60" t="s">
        <v>22</v>
      </c>
    </row>
    <row r="30" spans="1:9" s="35" customFormat="1" x14ac:dyDescent="0.25">
      <c r="C30" s="51" t="s">
        <v>0</v>
      </c>
      <c r="D30" s="52">
        <v>0.63</v>
      </c>
    </row>
    <row r="31" spans="1:9" s="35" customFormat="1" x14ac:dyDescent="0.25">
      <c r="C31" s="48" t="s">
        <v>1</v>
      </c>
      <c r="D31" s="49">
        <v>8</v>
      </c>
    </row>
    <row r="32" spans="1:9" s="35" customFormat="1" x14ac:dyDescent="0.25">
      <c r="C32" s="48" t="s">
        <v>24</v>
      </c>
      <c r="D32" s="49">
        <v>23</v>
      </c>
    </row>
    <row r="33" spans="3:4" s="35" customFormat="1" x14ac:dyDescent="0.25">
      <c r="C33" s="48" t="s">
        <v>25</v>
      </c>
      <c r="D33" s="49">
        <v>5</v>
      </c>
    </row>
    <row r="34" spans="3:4" s="35" customFormat="1" x14ac:dyDescent="0.25">
      <c r="C34" s="48" t="s">
        <v>26</v>
      </c>
      <c r="D34" s="49">
        <v>7</v>
      </c>
    </row>
    <row r="35" spans="3:4" s="35" customFormat="1" x14ac:dyDescent="0.25">
      <c r="C35" s="50" t="s">
        <v>27</v>
      </c>
      <c r="D35" s="31">
        <v>7.1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workbookViewId="0">
      <selection activeCell="E22" sqref="E22:E23"/>
    </sheetView>
  </sheetViews>
  <sheetFormatPr defaultRowHeight="15" x14ac:dyDescent="0.25"/>
  <cols>
    <col min="1" max="2" width="9.140625" style="22"/>
    <col min="3" max="3" width="17.7109375" style="22" bestFit="1" customWidth="1"/>
    <col min="4" max="7" width="9.140625" style="22"/>
    <col min="8" max="8" width="16.42578125" style="22" bestFit="1" customWidth="1"/>
    <col min="9" max="12" width="9.140625" style="22"/>
    <col min="13" max="13" width="16.42578125" style="22" bestFit="1" customWidth="1"/>
    <col min="14" max="16384" width="9.140625" style="22"/>
  </cols>
  <sheetData>
    <row r="1" spans="1:6" x14ac:dyDescent="0.25">
      <c r="A1" s="100" t="s">
        <v>97</v>
      </c>
      <c r="B1" s="78"/>
      <c r="C1" s="78"/>
      <c r="D1" s="78"/>
      <c r="E1" s="78"/>
      <c r="F1" s="78"/>
    </row>
    <row r="2" spans="1:6" ht="18.75" x14ac:dyDescent="0.3">
      <c r="A2" s="101" t="s">
        <v>29</v>
      </c>
      <c r="B2" s="78"/>
      <c r="C2" s="78"/>
      <c r="D2" s="78"/>
      <c r="E2" s="78"/>
      <c r="F2" s="78"/>
    </row>
    <row r="4" spans="1:6" x14ac:dyDescent="0.25">
      <c r="A4" s="80" t="s">
        <v>13</v>
      </c>
      <c r="B4" s="80" t="s">
        <v>14</v>
      </c>
      <c r="C4" s="81" t="s">
        <v>15</v>
      </c>
      <c r="D4" s="81" t="s">
        <v>16</v>
      </c>
      <c r="E4" s="79"/>
      <c r="F4" s="79"/>
    </row>
    <row r="5" spans="1:6" x14ac:dyDescent="0.25">
      <c r="A5" s="102">
        <v>1</v>
      </c>
      <c r="B5" s="103">
        <v>5</v>
      </c>
      <c r="C5" s="104" t="s">
        <v>98</v>
      </c>
      <c r="D5" s="105" t="s">
        <v>17</v>
      </c>
      <c r="E5" s="78"/>
      <c r="F5" s="78"/>
    </row>
    <row r="6" spans="1:6" x14ac:dyDescent="0.25">
      <c r="A6" s="94"/>
      <c r="B6" s="86">
        <v>15</v>
      </c>
      <c r="C6" s="87" t="s">
        <v>99</v>
      </c>
      <c r="D6" s="95" t="s">
        <v>19</v>
      </c>
      <c r="E6" s="78"/>
      <c r="F6" s="78"/>
    </row>
    <row r="7" spans="1:6" x14ac:dyDescent="0.25">
      <c r="A7" s="98"/>
      <c r="B7" s="82">
        <v>18</v>
      </c>
      <c r="C7" s="83" t="s">
        <v>36</v>
      </c>
      <c r="D7" s="99" t="s">
        <v>20</v>
      </c>
      <c r="E7" s="78"/>
      <c r="F7" s="78"/>
    </row>
    <row r="8" spans="1:6" x14ac:dyDescent="0.25">
      <c r="A8" s="96">
        <v>3</v>
      </c>
      <c r="B8" s="84">
        <v>1</v>
      </c>
      <c r="C8" s="85" t="s">
        <v>53</v>
      </c>
      <c r="D8" s="97" t="s">
        <v>17</v>
      </c>
      <c r="E8" s="78"/>
      <c r="F8" s="78"/>
    </row>
    <row r="9" spans="1:6" x14ac:dyDescent="0.25">
      <c r="A9" s="96"/>
      <c r="B9" s="84">
        <v>9</v>
      </c>
      <c r="C9" s="85" t="s">
        <v>43</v>
      </c>
      <c r="D9" s="97" t="s">
        <v>17</v>
      </c>
      <c r="E9" s="78"/>
      <c r="F9" s="78"/>
    </row>
    <row r="10" spans="1:6" x14ac:dyDescent="0.25">
      <c r="A10" s="96"/>
      <c r="B10" s="84">
        <v>10</v>
      </c>
      <c r="C10" s="85" t="s">
        <v>100</v>
      </c>
      <c r="D10" s="97" t="s">
        <v>17</v>
      </c>
      <c r="E10" s="78"/>
      <c r="F10" s="78"/>
    </row>
    <row r="11" spans="1:6" x14ac:dyDescent="0.25">
      <c r="A11" s="98">
        <v>4</v>
      </c>
      <c r="B11" s="82">
        <v>4</v>
      </c>
      <c r="C11" s="83" t="s">
        <v>101</v>
      </c>
      <c r="D11" s="99" t="s">
        <v>17</v>
      </c>
      <c r="E11" s="78"/>
      <c r="F11" s="78"/>
    </row>
    <row r="12" spans="1:6" x14ac:dyDescent="0.25">
      <c r="A12" s="98"/>
      <c r="B12" s="82">
        <v>8</v>
      </c>
      <c r="C12" s="83" t="s">
        <v>58</v>
      </c>
      <c r="D12" s="99" t="s">
        <v>17</v>
      </c>
      <c r="E12" s="78"/>
      <c r="F12" s="78"/>
    </row>
    <row r="13" spans="1:6" x14ac:dyDescent="0.25">
      <c r="A13" s="96">
        <v>5</v>
      </c>
      <c r="B13" s="84">
        <v>4</v>
      </c>
      <c r="C13" s="85" t="s">
        <v>102</v>
      </c>
      <c r="D13" s="97" t="s">
        <v>18</v>
      </c>
      <c r="E13" s="78"/>
      <c r="F13" s="78"/>
    </row>
    <row r="14" spans="1:6" x14ac:dyDescent="0.25">
      <c r="A14" s="96"/>
      <c r="B14" s="84">
        <v>5</v>
      </c>
      <c r="C14" s="85" t="s">
        <v>103</v>
      </c>
      <c r="D14" s="97" t="s">
        <v>19</v>
      </c>
      <c r="E14" s="78"/>
      <c r="F14" s="78"/>
    </row>
    <row r="15" spans="1:6" x14ac:dyDescent="0.25">
      <c r="A15" s="96"/>
      <c r="B15" s="84">
        <v>7</v>
      </c>
      <c r="C15" s="85" t="s">
        <v>104</v>
      </c>
      <c r="D15" s="97" t="s">
        <v>17</v>
      </c>
      <c r="E15" s="78"/>
      <c r="F15" s="78"/>
    </row>
    <row r="16" spans="1:6" x14ac:dyDescent="0.25">
      <c r="A16" s="98">
        <v>6</v>
      </c>
      <c r="B16" s="82">
        <v>4</v>
      </c>
      <c r="C16" s="83" t="s">
        <v>105</v>
      </c>
      <c r="D16" s="99" t="s">
        <v>17</v>
      </c>
      <c r="E16" s="78"/>
      <c r="F16" s="78"/>
    </row>
    <row r="17" spans="1:6" x14ac:dyDescent="0.25">
      <c r="A17" s="98"/>
      <c r="B17" s="82">
        <v>11</v>
      </c>
      <c r="C17" s="83" t="s">
        <v>106</v>
      </c>
      <c r="D17" s="99" t="s">
        <v>17</v>
      </c>
      <c r="E17" s="78"/>
      <c r="F17" s="78"/>
    </row>
    <row r="18" spans="1:6" x14ac:dyDescent="0.25">
      <c r="A18" s="98"/>
      <c r="B18" s="82">
        <v>13</v>
      </c>
      <c r="C18" s="83" t="s">
        <v>35</v>
      </c>
      <c r="D18" s="99" t="s">
        <v>18</v>
      </c>
      <c r="E18" s="78"/>
      <c r="F18" s="78"/>
    </row>
    <row r="19" spans="1:6" x14ac:dyDescent="0.25">
      <c r="A19" s="110">
        <v>9</v>
      </c>
      <c r="B19" s="111">
        <v>4</v>
      </c>
      <c r="C19" s="112" t="s">
        <v>107</v>
      </c>
      <c r="D19" s="113" t="s">
        <v>18</v>
      </c>
      <c r="E19" s="78"/>
      <c r="F19" s="78"/>
    </row>
    <row r="20" spans="1:6" x14ac:dyDescent="0.25">
      <c r="A20" s="107"/>
      <c r="B20" s="106">
        <v>5</v>
      </c>
      <c r="C20" s="108" t="s">
        <v>108</v>
      </c>
      <c r="D20" s="109" t="s">
        <v>17</v>
      </c>
      <c r="E20" s="78"/>
      <c r="F20" s="78"/>
    </row>
    <row r="21" spans="1:6" x14ac:dyDescent="0.25">
      <c r="A21" s="78"/>
      <c r="B21" s="78"/>
      <c r="C21" s="78"/>
      <c r="D21" s="78"/>
      <c r="E21" s="78"/>
      <c r="F21" s="78"/>
    </row>
    <row r="22" spans="1:6" x14ac:dyDescent="0.25">
      <c r="A22" s="78"/>
      <c r="B22" s="78"/>
      <c r="C22" s="100" t="s">
        <v>22</v>
      </c>
      <c r="D22" s="78"/>
      <c r="E22" s="78"/>
      <c r="F22" s="78"/>
    </row>
    <row r="23" spans="1:6" x14ac:dyDescent="0.25">
      <c r="A23" s="78"/>
      <c r="B23" s="78"/>
      <c r="C23" s="92" t="s">
        <v>0</v>
      </c>
      <c r="D23" s="93">
        <v>0.5</v>
      </c>
      <c r="E23" s="78"/>
      <c r="F23" s="78"/>
    </row>
    <row r="24" spans="1:6" x14ac:dyDescent="0.25">
      <c r="A24" s="78"/>
      <c r="B24" s="78"/>
      <c r="C24" s="88" t="s">
        <v>1</v>
      </c>
      <c r="D24" s="89">
        <v>6</v>
      </c>
      <c r="E24" s="78"/>
      <c r="F24" s="78"/>
    </row>
    <row r="25" spans="1:6" x14ac:dyDescent="0.25">
      <c r="A25" s="78"/>
      <c r="B25" s="78"/>
      <c r="C25" s="88" t="s">
        <v>24</v>
      </c>
      <c r="D25" s="89">
        <v>16</v>
      </c>
      <c r="E25" s="78"/>
      <c r="F25" s="78"/>
    </row>
    <row r="26" spans="1:6" x14ac:dyDescent="0.25">
      <c r="A26" s="78"/>
      <c r="B26" s="78"/>
      <c r="C26" s="88" t="s">
        <v>25</v>
      </c>
      <c r="D26" s="89">
        <v>3</v>
      </c>
      <c r="E26" s="78"/>
      <c r="F26" s="78"/>
    </row>
    <row r="27" spans="1:6" x14ac:dyDescent="0.25">
      <c r="A27" s="78"/>
      <c r="B27" s="78"/>
      <c r="C27" s="88" t="s">
        <v>26</v>
      </c>
      <c r="D27" s="89">
        <v>3</v>
      </c>
      <c r="E27" s="78"/>
      <c r="F27" s="78"/>
    </row>
    <row r="28" spans="1:6" x14ac:dyDescent="0.25">
      <c r="A28" s="78"/>
      <c r="B28" s="78"/>
      <c r="C28" s="90" t="s">
        <v>27</v>
      </c>
      <c r="D28" s="91">
        <v>7.2</v>
      </c>
      <c r="E28" s="78"/>
      <c r="F28" s="78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showGridLines="0" workbookViewId="0">
      <selection activeCell="S22" sqref="S22"/>
    </sheetView>
  </sheetViews>
  <sheetFormatPr defaultRowHeight="15" x14ac:dyDescent="0.25"/>
  <cols>
    <col min="1" max="2" width="9.140625" style="23"/>
    <col min="3" max="3" width="17.7109375" style="23" bestFit="1" customWidth="1"/>
    <col min="4" max="7" width="9.140625" style="23"/>
    <col min="8" max="8" width="16.42578125" style="23" bestFit="1" customWidth="1"/>
    <col min="9" max="12" width="9.140625" style="23"/>
    <col min="13" max="13" width="16.42578125" style="23" bestFit="1" customWidth="1"/>
    <col min="14" max="16384" width="9.140625" style="23"/>
  </cols>
  <sheetData>
    <row r="1" spans="1:14" x14ac:dyDescent="0.25">
      <c r="A1" s="142" t="s">
        <v>109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</row>
    <row r="2" spans="1:14" ht="18.75" x14ac:dyDescent="0.3">
      <c r="A2" s="143" t="s">
        <v>29</v>
      </c>
      <c r="B2" s="114"/>
      <c r="C2" s="114"/>
      <c r="D2" s="114"/>
      <c r="E2" s="114"/>
      <c r="F2" s="143" t="s">
        <v>41</v>
      </c>
      <c r="G2" s="114"/>
      <c r="H2" s="114"/>
      <c r="I2" s="114"/>
      <c r="J2" s="114"/>
      <c r="K2" s="143" t="s">
        <v>30</v>
      </c>
      <c r="L2" s="114"/>
      <c r="M2" s="114"/>
      <c r="N2" s="114"/>
    </row>
    <row r="4" spans="1:14" x14ac:dyDescent="0.25">
      <c r="A4" s="119" t="s">
        <v>13</v>
      </c>
      <c r="B4" s="119" t="s">
        <v>14</v>
      </c>
      <c r="C4" s="120" t="s">
        <v>15</v>
      </c>
      <c r="D4" s="120" t="s">
        <v>16</v>
      </c>
      <c r="E4" s="117"/>
      <c r="F4" s="115" t="s">
        <v>13</v>
      </c>
      <c r="G4" s="115" t="s">
        <v>14</v>
      </c>
      <c r="H4" s="116" t="s">
        <v>15</v>
      </c>
      <c r="I4" s="116" t="s">
        <v>16</v>
      </c>
      <c r="J4" s="117"/>
      <c r="K4" s="119" t="s">
        <v>13</v>
      </c>
      <c r="L4" s="119" t="s">
        <v>14</v>
      </c>
      <c r="M4" s="120" t="s">
        <v>15</v>
      </c>
      <c r="N4" s="120" t="s">
        <v>16</v>
      </c>
    </row>
    <row r="5" spans="1:14" x14ac:dyDescent="0.25">
      <c r="A5" s="144">
        <v>2</v>
      </c>
      <c r="B5" s="145">
        <v>13</v>
      </c>
      <c r="C5" s="146" t="s">
        <v>110</v>
      </c>
      <c r="D5" s="147" t="s">
        <v>17</v>
      </c>
      <c r="E5" s="114"/>
      <c r="F5" s="144">
        <v>3</v>
      </c>
      <c r="G5" s="145">
        <v>3</v>
      </c>
      <c r="H5" s="146" t="s">
        <v>111</v>
      </c>
      <c r="I5" s="147" t="s">
        <v>18</v>
      </c>
      <c r="J5" s="114"/>
      <c r="K5" s="139">
        <v>4</v>
      </c>
      <c r="L5" s="121">
        <v>6</v>
      </c>
      <c r="M5" s="140" t="s">
        <v>51</v>
      </c>
      <c r="N5" s="141" t="s">
        <v>18</v>
      </c>
    </row>
    <row r="6" spans="1:14" x14ac:dyDescent="0.25">
      <c r="A6" s="133"/>
      <c r="B6" s="125">
        <v>14</v>
      </c>
      <c r="C6" s="126" t="s">
        <v>112</v>
      </c>
      <c r="D6" s="134" t="s">
        <v>17</v>
      </c>
      <c r="E6" s="114"/>
      <c r="F6" s="133"/>
      <c r="G6" s="125">
        <v>6</v>
      </c>
      <c r="H6" s="126" t="s">
        <v>113</v>
      </c>
      <c r="I6" s="134" t="s">
        <v>20</v>
      </c>
      <c r="J6" s="114"/>
      <c r="K6" s="148">
        <v>5</v>
      </c>
      <c r="L6" s="123">
        <v>1</v>
      </c>
      <c r="M6" s="149" t="s">
        <v>61</v>
      </c>
      <c r="N6" s="150" t="s">
        <v>19</v>
      </c>
    </row>
    <row r="7" spans="1:14" x14ac:dyDescent="0.25">
      <c r="A7" s="135">
        <v>4</v>
      </c>
      <c r="B7" s="123">
        <v>4</v>
      </c>
      <c r="C7" s="124" t="s">
        <v>114</v>
      </c>
      <c r="D7" s="136" t="s">
        <v>17</v>
      </c>
      <c r="E7" s="114"/>
      <c r="F7" s="135">
        <v>5</v>
      </c>
      <c r="G7" s="123">
        <v>2</v>
      </c>
      <c r="H7" s="124" t="s">
        <v>115</v>
      </c>
      <c r="I7" s="136" t="s">
        <v>17</v>
      </c>
      <c r="J7" s="114"/>
      <c r="K7" s="148"/>
      <c r="L7" s="123">
        <v>6</v>
      </c>
      <c r="M7" s="149" t="s">
        <v>116</v>
      </c>
      <c r="N7" s="150" t="s">
        <v>17</v>
      </c>
    </row>
    <row r="8" spans="1:14" x14ac:dyDescent="0.25">
      <c r="A8" s="135"/>
      <c r="B8" s="123">
        <v>7</v>
      </c>
      <c r="C8" s="124" t="s">
        <v>117</v>
      </c>
      <c r="D8" s="136" t="s">
        <v>17</v>
      </c>
      <c r="E8" s="114"/>
      <c r="F8" s="135"/>
      <c r="G8" s="123">
        <v>6</v>
      </c>
      <c r="H8" s="124" t="s">
        <v>118</v>
      </c>
      <c r="I8" s="136" t="s">
        <v>20</v>
      </c>
      <c r="J8" s="114"/>
      <c r="K8" s="148"/>
      <c r="L8" s="123">
        <v>12</v>
      </c>
      <c r="M8" s="149" t="s">
        <v>119</v>
      </c>
      <c r="N8" s="150" t="s">
        <v>17</v>
      </c>
    </row>
    <row r="9" spans="1:14" x14ac:dyDescent="0.25">
      <c r="A9" s="135"/>
      <c r="B9" s="123">
        <v>14</v>
      </c>
      <c r="C9" s="124" t="s">
        <v>120</v>
      </c>
      <c r="D9" s="136" t="s">
        <v>17</v>
      </c>
      <c r="E9" s="114"/>
      <c r="F9" s="137">
        <v>7</v>
      </c>
      <c r="G9" s="121">
        <v>4</v>
      </c>
      <c r="H9" s="122" t="s">
        <v>121</v>
      </c>
      <c r="I9" s="138" t="s">
        <v>19</v>
      </c>
      <c r="J9" s="114"/>
      <c r="K9" s="139">
        <v>6</v>
      </c>
      <c r="L9" s="121">
        <v>4</v>
      </c>
      <c r="M9" s="140" t="s">
        <v>122</v>
      </c>
      <c r="N9" s="141" t="s">
        <v>17</v>
      </c>
    </row>
    <row r="10" spans="1:14" x14ac:dyDescent="0.25">
      <c r="A10" s="137">
        <v>5</v>
      </c>
      <c r="B10" s="121">
        <v>1</v>
      </c>
      <c r="C10" s="122" t="s">
        <v>123</v>
      </c>
      <c r="D10" s="138" t="s">
        <v>17</v>
      </c>
      <c r="E10" s="114"/>
      <c r="F10" s="135">
        <v>8</v>
      </c>
      <c r="G10" s="123">
        <v>3</v>
      </c>
      <c r="H10" s="124" t="s">
        <v>124</v>
      </c>
      <c r="I10" s="136" t="s">
        <v>19</v>
      </c>
      <c r="J10" s="114"/>
      <c r="K10" s="139"/>
      <c r="L10" s="121">
        <v>5</v>
      </c>
      <c r="M10" s="140" t="s">
        <v>125</v>
      </c>
      <c r="N10" s="141" t="s">
        <v>17</v>
      </c>
    </row>
    <row r="11" spans="1:14" x14ac:dyDescent="0.25">
      <c r="A11" s="137"/>
      <c r="B11" s="121">
        <v>11</v>
      </c>
      <c r="C11" s="122" t="s">
        <v>126</v>
      </c>
      <c r="D11" s="138" t="s">
        <v>17</v>
      </c>
      <c r="E11" s="114"/>
      <c r="F11" s="159"/>
      <c r="G11" s="151">
        <v>11</v>
      </c>
      <c r="H11" s="160" t="s">
        <v>127</v>
      </c>
      <c r="I11" s="161" t="s">
        <v>18</v>
      </c>
      <c r="J11" s="114"/>
      <c r="K11" s="139"/>
      <c r="L11" s="121">
        <v>8</v>
      </c>
      <c r="M11" s="140" t="s">
        <v>128</v>
      </c>
      <c r="N11" s="141" t="s">
        <v>17</v>
      </c>
    </row>
    <row r="12" spans="1:14" x14ac:dyDescent="0.25">
      <c r="A12" s="137"/>
      <c r="B12" s="121">
        <v>12</v>
      </c>
      <c r="C12" s="122" t="s">
        <v>34</v>
      </c>
      <c r="D12" s="138" t="s">
        <v>17</v>
      </c>
      <c r="E12" s="114"/>
      <c r="F12" s="118"/>
      <c r="G12" s="118"/>
      <c r="H12" s="114"/>
      <c r="I12" s="114"/>
      <c r="J12" s="114"/>
      <c r="K12" s="148">
        <v>8</v>
      </c>
      <c r="L12" s="123">
        <v>6</v>
      </c>
      <c r="M12" s="149" t="s">
        <v>49</v>
      </c>
      <c r="N12" s="150" t="s">
        <v>17</v>
      </c>
    </row>
    <row r="13" spans="1:14" x14ac:dyDescent="0.25">
      <c r="A13" s="135">
        <v>6</v>
      </c>
      <c r="B13" s="123">
        <v>2</v>
      </c>
      <c r="C13" s="124" t="s">
        <v>67</v>
      </c>
      <c r="D13" s="136" t="s">
        <v>17</v>
      </c>
      <c r="E13" s="114"/>
      <c r="F13" s="118"/>
      <c r="G13" s="118"/>
      <c r="H13" s="142" t="s">
        <v>22</v>
      </c>
      <c r="I13" s="114"/>
      <c r="J13" s="114"/>
      <c r="K13" s="148"/>
      <c r="L13" s="123">
        <v>11</v>
      </c>
      <c r="M13" s="149" t="s">
        <v>129</v>
      </c>
      <c r="N13" s="150" t="s">
        <v>18</v>
      </c>
    </row>
    <row r="14" spans="1:14" x14ac:dyDescent="0.25">
      <c r="A14" s="135"/>
      <c r="B14" s="123">
        <v>15</v>
      </c>
      <c r="C14" s="124" t="s">
        <v>62</v>
      </c>
      <c r="D14" s="136" t="s">
        <v>19</v>
      </c>
      <c r="E14" s="114"/>
      <c r="F14" s="118"/>
      <c r="G14" s="118"/>
      <c r="H14" s="131" t="s">
        <v>0</v>
      </c>
      <c r="I14" s="132">
        <v>0.5</v>
      </c>
      <c r="J14" s="114"/>
      <c r="K14" s="156"/>
      <c r="L14" s="151">
        <v>13</v>
      </c>
      <c r="M14" s="157" t="s">
        <v>63</v>
      </c>
      <c r="N14" s="158" t="s">
        <v>17</v>
      </c>
    </row>
    <row r="15" spans="1:14" x14ac:dyDescent="0.25">
      <c r="A15" s="135"/>
      <c r="B15" s="123">
        <v>16</v>
      </c>
      <c r="C15" s="124" t="s">
        <v>52</v>
      </c>
      <c r="D15" s="136" t="s">
        <v>20</v>
      </c>
      <c r="E15" s="114"/>
      <c r="F15" s="118"/>
      <c r="G15" s="118"/>
      <c r="H15" s="127" t="s">
        <v>1</v>
      </c>
      <c r="I15" s="128">
        <v>4</v>
      </c>
      <c r="J15" s="114"/>
      <c r="K15" s="117"/>
      <c r="L15" s="117"/>
      <c r="M15" s="114"/>
      <c r="N15" s="114"/>
    </row>
    <row r="16" spans="1:14" x14ac:dyDescent="0.25">
      <c r="A16" s="137">
        <v>7</v>
      </c>
      <c r="B16" s="121">
        <v>3</v>
      </c>
      <c r="C16" s="122" t="s">
        <v>23</v>
      </c>
      <c r="D16" s="138" t="s">
        <v>17</v>
      </c>
      <c r="E16" s="114"/>
      <c r="F16" s="118"/>
      <c r="G16" s="118"/>
      <c r="H16" s="127" t="s">
        <v>24</v>
      </c>
      <c r="I16" s="128">
        <v>7</v>
      </c>
      <c r="J16" s="114"/>
      <c r="K16" s="117"/>
      <c r="L16" s="117"/>
      <c r="M16" s="142" t="s">
        <v>22</v>
      </c>
      <c r="N16" s="114"/>
    </row>
    <row r="17" spans="1:14" x14ac:dyDescent="0.25">
      <c r="A17" s="137"/>
      <c r="B17" s="121">
        <v>4</v>
      </c>
      <c r="C17" s="122" t="s">
        <v>33</v>
      </c>
      <c r="D17" s="138" t="s">
        <v>17</v>
      </c>
      <c r="E17" s="114"/>
      <c r="F17" s="118"/>
      <c r="G17" s="118"/>
      <c r="H17" s="127" t="s">
        <v>25</v>
      </c>
      <c r="I17" s="128">
        <v>2</v>
      </c>
      <c r="J17" s="114"/>
      <c r="K17" s="117"/>
      <c r="L17" s="117"/>
      <c r="M17" s="131" t="s">
        <v>0</v>
      </c>
      <c r="N17" s="132">
        <v>0.5</v>
      </c>
    </row>
    <row r="18" spans="1:14" x14ac:dyDescent="0.25">
      <c r="A18" s="137"/>
      <c r="B18" s="121">
        <v>5</v>
      </c>
      <c r="C18" s="122" t="s">
        <v>130</v>
      </c>
      <c r="D18" s="138" t="s">
        <v>17</v>
      </c>
      <c r="E18" s="114"/>
      <c r="F18" s="114"/>
      <c r="G18" s="114"/>
      <c r="H18" s="127" t="s">
        <v>26</v>
      </c>
      <c r="I18" s="128">
        <v>4</v>
      </c>
      <c r="J18" s="114"/>
      <c r="K18" s="117"/>
      <c r="L18" s="117"/>
      <c r="M18" s="127" t="s">
        <v>1</v>
      </c>
      <c r="N18" s="128">
        <v>4</v>
      </c>
    </row>
    <row r="19" spans="1:14" x14ac:dyDescent="0.25">
      <c r="A19" s="152">
        <v>8</v>
      </c>
      <c r="B19" s="153">
        <v>3</v>
      </c>
      <c r="C19" s="154" t="s">
        <v>46</v>
      </c>
      <c r="D19" s="155" t="s">
        <v>17</v>
      </c>
      <c r="E19" s="114"/>
      <c r="F19" s="114"/>
      <c r="G19" s="114"/>
      <c r="H19" s="129" t="s">
        <v>27</v>
      </c>
      <c r="I19" s="130">
        <v>4.8</v>
      </c>
      <c r="J19" s="114"/>
      <c r="K19" s="117"/>
      <c r="L19" s="117"/>
      <c r="M19" s="127" t="s">
        <v>24</v>
      </c>
      <c r="N19" s="128">
        <v>10</v>
      </c>
    </row>
    <row r="20" spans="1:14" x14ac:dyDescent="0.25">
      <c r="A20" s="152"/>
      <c r="B20" s="153">
        <v>7</v>
      </c>
      <c r="C20" s="154" t="s">
        <v>131</v>
      </c>
      <c r="D20" s="155" t="s">
        <v>18</v>
      </c>
      <c r="E20" s="114"/>
      <c r="F20" s="114"/>
      <c r="G20" s="114"/>
      <c r="H20" s="114"/>
      <c r="I20" s="114"/>
      <c r="J20" s="114"/>
      <c r="K20" s="117"/>
      <c r="L20" s="117"/>
      <c r="M20" s="127" t="s">
        <v>25</v>
      </c>
      <c r="N20" s="128">
        <v>2</v>
      </c>
    </row>
    <row r="21" spans="1:14" x14ac:dyDescent="0.25">
      <c r="A21" s="159"/>
      <c r="B21" s="151">
        <v>10</v>
      </c>
      <c r="C21" s="160" t="s">
        <v>132</v>
      </c>
      <c r="D21" s="161" t="s">
        <v>19</v>
      </c>
      <c r="E21" s="114"/>
      <c r="F21" s="114"/>
      <c r="G21" s="114"/>
      <c r="H21" s="114"/>
      <c r="I21" s="114"/>
      <c r="J21" s="114"/>
      <c r="K21" s="114"/>
      <c r="L21" s="114"/>
      <c r="M21" s="127" t="s">
        <v>26</v>
      </c>
      <c r="N21" s="128">
        <v>1</v>
      </c>
    </row>
    <row r="22" spans="1:14" x14ac:dyDescent="0.25">
      <c r="A22" s="114"/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29" t="s">
        <v>27</v>
      </c>
      <c r="N22" s="130">
        <v>9.75</v>
      </c>
    </row>
    <row r="23" spans="1:14" x14ac:dyDescent="0.25">
      <c r="A23" s="114"/>
      <c r="B23" s="114"/>
      <c r="C23" s="142" t="s">
        <v>22</v>
      </c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</row>
    <row r="24" spans="1:14" x14ac:dyDescent="0.25">
      <c r="A24" s="114"/>
      <c r="B24" s="114"/>
      <c r="C24" s="131" t="s">
        <v>0</v>
      </c>
      <c r="D24" s="132">
        <v>0.17</v>
      </c>
      <c r="E24" s="114"/>
      <c r="F24" s="114"/>
      <c r="G24" s="114"/>
      <c r="H24" s="114"/>
      <c r="I24" s="114"/>
      <c r="J24" s="114"/>
      <c r="K24" s="114"/>
      <c r="L24" s="114"/>
      <c r="M24" s="114"/>
      <c r="N24" s="114"/>
    </row>
    <row r="25" spans="1:14" x14ac:dyDescent="0.25">
      <c r="A25" s="114"/>
      <c r="B25" s="114"/>
      <c r="C25" s="127" t="s">
        <v>1</v>
      </c>
      <c r="D25" s="128">
        <v>6</v>
      </c>
      <c r="E25" s="114"/>
      <c r="F25" s="114"/>
      <c r="G25" s="114"/>
      <c r="H25" s="114"/>
      <c r="I25" s="114"/>
      <c r="J25" s="114"/>
      <c r="K25" s="114"/>
      <c r="L25" s="114"/>
      <c r="M25" s="114"/>
      <c r="N25" s="114"/>
    </row>
    <row r="26" spans="1:14" x14ac:dyDescent="0.25">
      <c r="A26" s="114"/>
      <c r="B26" s="114"/>
      <c r="C26" s="127" t="s">
        <v>24</v>
      </c>
      <c r="D26" s="128">
        <v>17</v>
      </c>
      <c r="E26" s="114"/>
      <c r="F26" s="114"/>
      <c r="G26" s="114"/>
      <c r="H26" s="114"/>
      <c r="I26" s="114"/>
      <c r="J26" s="114"/>
      <c r="K26" s="114"/>
      <c r="L26" s="114"/>
      <c r="M26" s="114"/>
      <c r="N26" s="114"/>
    </row>
    <row r="27" spans="1:14" x14ac:dyDescent="0.25">
      <c r="A27" s="114"/>
      <c r="B27" s="114"/>
      <c r="C27" s="127" t="s">
        <v>25</v>
      </c>
      <c r="D27" s="128">
        <v>1</v>
      </c>
      <c r="E27" s="114"/>
      <c r="F27" s="114"/>
      <c r="G27" s="114"/>
      <c r="H27" s="114"/>
      <c r="I27" s="114"/>
      <c r="J27" s="114"/>
      <c r="K27" s="114"/>
      <c r="L27" s="114"/>
      <c r="M27" s="114"/>
      <c r="N27" s="114"/>
    </row>
    <row r="28" spans="1:14" x14ac:dyDescent="0.25">
      <c r="A28" s="114"/>
      <c r="B28" s="114"/>
      <c r="C28" s="127" t="s">
        <v>26</v>
      </c>
      <c r="D28" s="128">
        <v>3</v>
      </c>
      <c r="E28" s="114"/>
      <c r="F28" s="114"/>
      <c r="G28" s="114"/>
      <c r="H28" s="114"/>
      <c r="I28" s="114"/>
      <c r="J28" s="114"/>
      <c r="K28" s="114"/>
      <c r="L28" s="114"/>
      <c r="M28" s="114"/>
      <c r="N28" s="114"/>
    </row>
    <row r="29" spans="1:14" x14ac:dyDescent="0.25">
      <c r="A29" s="114"/>
      <c r="B29" s="114"/>
      <c r="C29" s="129" t="s">
        <v>27</v>
      </c>
      <c r="D29" s="130">
        <v>10</v>
      </c>
      <c r="E29" s="114"/>
      <c r="F29" s="114"/>
      <c r="G29" s="114"/>
      <c r="H29" s="114"/>
      <c r="I29" s="114"/>
      <c r="J29" s="114"/>
      <c r="K29" s="114"/>
      <c r="L29" s="114"/>
      <c r="M29" s="114"/>
      <c r="N29" s="11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showGridLines="0" workbookViewId="0">
      <selection activeCell="S18" sqref="S18"/>
    </sheetView>
  </sheetViews>
  <sheetFormatPr defaultRowHeight="15" x14ac:dyDescent="0.25"/>
  <cols>
    <col min="1" max="2" width="9.140625" style="24"/>
    <col min="3" max="3" width="17.7109375" style="24" bestFit="1" customWidth="1"/>
    <col min="4" max="7" width="9.140625" style="24"/>
    <col min="8" max="8" width="16.42578125" style="24" bestFit="1" customWidth="1"/>
    <col min="9" max="12" width="9.140625" style="24"/>
    <col min="13" max="13" width="16.42578125" style="24" bestFit="1" customWidth="1"/>
    <col min="14" max="16384" width="9.140625" style="24"/>
  </cols>
  <sheetData>
    <row r="1" spans="1:14" x14ac:dyDescent="0.25">
      <c r="A1" s="183" t="s">
        <v>133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</row>
    <row r="2" spans="1:14" ht="18.75" x14ac:dyDescent="0.3">
      <c r="A2" s="184" t="s">
        <v>134</v>
      </c>
      <c r="B2" s="162"/>
      <c r="C2" s="162"/>
      <c r="D2" s="162"/>
      <c r="E2" s="162"/>
      <c r="F2" s="184" t="s">
        <v>64</v>
      </c>
      <c r="G2" s="162"/>
      <c r="H2" s="162"/>
      <c r="I2" s="162"/>
      <c r="J2" s="162"/>
      <c r="K2" s="184" t="s">
        <v>30</v>
      </c>
      <c r="L2" s="162"/>
      <c r="M2" s="162"/>
      <c r="N2" s="162"/>
    </row>
    <row r="4" spans="1:14" x14ac:dyDescent="0.25">
      <c r="A4" s="167" t="s">
        <v>13</v>
      </c>
      <c r="B4" s="167" t="s">
        <v>14</v>
      </c>
      <c r="C4" s="168" t="s">
        <v>15</v>
      </c>
      <c r="D4" s="168" t="s">
        <v>16</v>
      </c>
      <c r="E4" s="165"/>
      <c r="F4" s="163" t="s">
        <v>13</v>
      </c>
      <c r="G4" s="163" t="s">
        <v>14</v>
      </c>
      <c r="H4" s="164" t="s">
        <v>15</v>
      </c>
      <c r="I4" s="164" t="s">
        <v>16</v>
      </c>
      <c r="J4" s="165"/>
      <c r="K4" s="167" t="s">
        <v>13</v>
      </c>
      <c r="L4" s="167" t="s">
        <v>14</v>
      </c>
      <c r="M4" s="168" t="s">
        <v>15</v>
      </c>
      <c r="N4" s="168" t="s">
        <v>16</v>
      </c>
    </row>
    <row r="5" spans="1:14" x14ac:dyDescent="0.25">
      <c r="A5" s="185">
        <v>2</v>
      </c>
      <c r="B5" s="186">
        <v>4</v>
      </c>
      <c r="C5" s="187" t="s">
        <v>135</v>
      </c>
      <c r="D5" s="188" t="s">
        <v>18</v>
      </c>
      <c r="E5" s="162"/>
      <c r="F5" s="185">
        <v>2</v>
      </c>
      <c r="G5" s="186">
        <v>2</v>
      </c>
      <c r="H5" s="187" t="s">
        <v>65</v>
      </c>
      <c r="I5" s="188" t="s">
        <v>19</v>
      </c>
      <c r="J5" s="162"/>
      <c r="K5" s="213">
        <v>2</v>
      </c>
      <c r="L5" s="169">
        <v>2</v>
      </c>
      <c r="M5" s="214" t="s">
        <v>136</v>
      </c>
      <c r="N5" s="215" t="s">
        <v>17</v>
      </c>
    </row>
    <row r="6" spans="1:14" x14ac:dyDescent="0.25">
      <c r="A6" s="205">
        <v>3</v>
      </c>
      <c r="B6" s="206">
        <v>1</v>
      </c>
      <c r="C6" s="207" t="s">
        <v>137</v>
      </c>
      <c r="D6" s="208" t="s">
        <v>18</v>
      </c>
      <c r="E6" s="162"/>
      <c r="F6" s="196"/>
      <c r="G6" s="197">
        <v>6</v>
      </c>
      <c r="H6" s="198" t="s">
        <v>138</v>
      </c>
      <c r="I6" s="199" t="s">
        <v>17</v>
      </c>
      <c r="J6" s="162"/>
      <c r="K6" s="190"/>
      <c r="L6" s="189">
        <v>4</v>
      </c>
      <c r="M6" s="191" t="s">
        <v>139</v>
      </c>
      <c r="N6" s="192" t="s">
        <v>19</v>
      </c>
    </row>
    <row r="7" spans="1:14" x14ac:dyDescent="0.25">
      <c r="A7" s="181">
        <v>5</v>
      </c>
      <c r="B7" s="169">
        <v>1</v>
      </c>
      <c r="C7" s="170" t="s">
        <v>117</v>
      </c>
      <c r="D7" s="182" t="s">
        <v>17</v>
      </c>
      <c r="E7" s="162"/>
      <c r="F7" s="205">
        <v>4</v>
      </c>
      <c r="G7" s="206">
        <v>3</v>
      </c>
      <c r="H7" s="207" t="s">
        <v>55</v>
      </c>
      <c r="I7" s="208" t="s">
        <v>19</v>
      </c>
      <c r="J7" s="162"/>
      <c r="K7" s="216">
        <v>5</v>
      </c>
      <c r="L7" s="210">
        <v>3</v>
      </c>
      <c r="M7" s="217" t="s">
        <v>38</v>
      </c>
      <c r="N7" s="218" t="s">
        <v>17</v>
      </c>
    </row>
    <row r="8" spans="1:14" x14ac:dyDescent="0.25">
      <c r="A8" s="181"/>
      <c r="B8" s="169">
        <v>14</v>
      </c>
      <c r="C8" s="170" t="s">
        <v>56</v>
      </c>
      <c r="D8" s="182" t="s">
        <v>20</v>
      </c>
      <c r="E8" s="162"/>
      <c r="F8" s="205"/>
      <c r="G8" s="206">
        <v>8</v>
      </c>
      <c r="H8" s="207" t="s">
        <v>140</v>
      </c>
      <c r="I8" s="208" t="s">
        <v>17</v>
      </c>
      <c r="J8" s="162"/>
      <c r="K8" s="220"/>
      <c r="L8" s="219">
        <v>5</v>
      </c>
      <c r="M8" s="221" t="s">
        <v>141</v>
      </c>
      <c r="N8" s="222" t="s">
        <v>20</v>
      </c>
    </row>
    <row r="9" spans="1:14" x14ac:dyDescent="0.25">
      <c r="A9" s="179">
        <v>7</v>
      </c>
      <c r="B9" s="171">
        <v>3</v>
      </c>
      <c r="C9" s="172" t="s">
        <v>142</v>
      </c>
      <c r="D9" s="180" t="s">
        <v>19</v>
      </c>
      <c r="E9" s="162"/>
      <c r="F9" s="205"/>
      <c r="G9" s="206">
        <v>11</v>
      </c>
      <c r="H9" s="207" t="s">
        <v>143</v>
      </c>
      <c r="I9" s="208" t="s">
        <v>20</v>
      </c>
      <c r="J9" s="162"/>
      <c r="K9" s="165"/>
      <c r="L9" s="165"/>
      <c r="M9" s="200"/>
      <c r="N9" s="162"/>
    </row>
    <row r="10" spans="1:14" x14ac:dyDescent="0.25">
      <c r="A10" s="179"/>
      <c r="B10" s="171">
        <v>7</v>
      </c>
      <c r="C10" s="172" t="s">
        <v>144</v>
      </c>
      <c r="D10" s="180" t="s">
        <v>18</v>
      </c>
      <c r="E10" s="162"/>
      <c r="F10" s="196">
        <v>6</v>
      </c>
      <c r="G10" s="197">
        <v>3</v>
      </c>
      <c r="H10" s="198" t="s">
        <v>42</v>
      </c>
      <c r="I10" s="199" t="s">
        <v>18</v>
      </c>
      <c r="J10" s="162"/>
      <c r="K10" s="165"/>
      <c r="L10" s="165"/>
      <c r="M10" s="183" t="s">
        <v>22</v>
      </c>
      <c r="N10" s="162"/>
    </row>
    <row r="11" spans="1:14" x14ac:dyDescent="0.25">
      <c r="A11" s="181">
        <v>8</v>
      </c>
      <c r="B11" s="169">
        <v>1</v>
      </c>
      <c r="C11" s="170" t="s">
        <v>145</v>
      </c>
      <c r="D11" s="182" t="s">
        <v>18</v>
      </c>
      <c r="E11" s="162"/>
      <c r="F11" s="202"/>
      <c r="G11" s="201">
        <v>8</v>
      </c>
      <c r="H11" s="203" t="s">
        <v>146</v>
      </c>
      <c r="I11" s="204" t="s">
        <v>17</v>
      </c>
      <c r="J11" s="162"/>
      <c r="K11" s="165"/>
      <c r="L11" s="165"/>
      <c r="M11" s="177" t="s">
        <v>0</v>
      </c>
      <c r="N11" s="178">
        <v>0</v>
      </c>
    </row>
    <row r="12" spans="1:14" x14ac:dyDescent="0.25">
      <c r="A12" s="181"/>
      <c r="B12" s="169">
        <v>3</v>
      </c>
      <c r="C12" s="170" t="s">
        <v>147</v>
      </c>
      <c r="D12" s="182" t="s">
        <v>17</v>
      </c>
      <c r="E12" s="162"/>
      <c r="F12" s="166"/>
      <c r="G12" s="166"/>
      <c r="H12" s="162"/>
      <c r="I12" s="162"/>
      <c r="J12" s="162"/>
      <c r="K12" s="165"/>
      <c r="L12" s="165"/>
      <c r="M12" s="173" t="s">
        <v>1</v>
      </c>
      <c r="N12" s="174">
        <v>2</v>
      </c>
    </row>
    <row r="13" spans="1:14" x14ac:dyDescent="0.25">
      <c r="A13" s="193"/>
      <c r="B13" s="189">
        <v>11</v>
      </c>
      <c r="C13" s="194" t="s">
        <v>148</v>
      </c>
      <c r="D13" s="195" t="s">
        <v>20</v>
      </c>
      <c r="E13" s="162"/>
      <c r="F13" s="166"/>
      <c r="G13" s="166"/>
      <c r="H13" s="183" t="s">
        <v>22</v>
      </c>
      <c r="I13" s="162"/>
      <c r="J13" s="162"/>
      <c r="K13" s="165"/>
      <c r="L13" s="165"/>
      <c r="M13" s="173" t="s">
        <v>24</v>
      </c>
      <c r="N13" s="174">
        <v>4</v>
      </c>
    </row>
    <row r="14" spans="1:14" x14ac:dyDescent="0.25">
      <c r="A14" s="209">
        <v>9</v>
      </c>
      <c r="B14" s="210">
        <v>8</v>
      </c>
      <c r="C14" s="211" t="s">
        <v>50</v>
      </c>
      <c r="D14" s="212" t="s">
        <v>17</v>
      </c>
      <c r="E14" s="162"/>
      <c r="F14" s="166"/>
      <c r="G14" s="166"/>
      <c r="H14" s="177" t="s">
        <v>0</v>
      </c>
      <c r="I14" s="178">
        <v>0.33</v>
      </c>
      <c r="J14" s="162"/>
      <c r="K14" s="165"/>
      <c r="L14" s="165"/>
      <c r="M14" s="173" t="s">
        <v>25</v>
      </c>
      <c r="N14" s="174">
        <v>0</v>
      </c>
    </row>
    <row r="15" spans="1:14" x14ac:dyDescent="0.25">
      <c r="A15" s="209"/>
      <c r="B15" s="210">
        <v>13</v>
      </c>
      <c r="C15" s="211" t="s">
        <v>40</v>
      </c>
      <c r="D15" s="212" t="s">
        <v>17</v>
      </c>
      <c r="E15" s="162"/>
      <c r="F15" s="166"/>
      <c r="G15" s="166"/>
      <c r="H15" s="173" t="s">
        <v>1</v>
      </c>
      <c r="I15" s="174">
        <v>3</v>
      </c>
      <c r="J15" s="162"/>
      <c r="K15" s="162"/>
      <c r="L15" s="162"/>
      <c r="M15" s="173" t="s">
        <v>26</v>
      </c>
      <c r="N15" s="174">
        <v>2</v>
      </c>
    </row>
    <row r="16" spans="1:14" x14ac:dyDescent="0.25">
      <c r="A16" s="193">
        <v>10</v>
      </c>
      <c r="B16" s="189">
        <v>2</v>
      </c>
      <c r="C16" s="194" t="s">
        <v>149</v>
      </c>
      <c r="D16" s="195" t="s">
        <v>18</v>
      </c>
      <c r="E16" s="162"/>
      <c r="F16" s="166"/>
      <c r="G16" s="166"/>
      <c r="H16" s="173" t="s">
        <v>24</v>
      </c>
      <c r="I16" s="174">
        <v>7</v>
      </c>
      <c r="J16" s="162"/>
      <c r="K16" s="162"/>
      <c r="L16" s="162"/>
      <c r="M16" s="175" t="s">
        <v>27</v>
      </c>
      <c r="N16" s="176" t="s">
        <v>28</v>
      </c>
    </row>
    <row r="17" spans="1:14" x14ac:dyDescent="0.25">
      <c r="A17" s="202"/>
      <c r="B17" s="201">
        <v>9</v>
      </c>
      <c r="C17" s="203" t="s">
        <v>150</v>
      </c>
      <c r="D17" s="204" t="s">
        <v>20</v>
      </c>
      <c r="E17" s="162"/>
      <c r="F17" s="166"/>
      <c r="G17" s="166"/>
      <c r="H17" s="173" t="s">
        <v>25</v>
      </c>
      <c r="I17" s="174">
        <v>1</v>
      </c>
      <c r="J17" s="162"/>
      <c r="K17" s="162"/>
      <c r="L17" s="162"/>
      <c r="M17" s="162"/>
      <c r="N17" s="162"/>
    </row>
    <row r="18" spans="1:14" x14ac:dyDescent="0.25">
      <c r="A18" s="162"/>
      <c r="B18" s="162"/>
      <c r="C18" s="162"/>
      <c r="D18" s="162"/>
      <c r="E18" s="162"/>
      <c r="F18" s="162"/>
      <c r="G18" s="162"/>
      <c r="H18" s="173" t="s">
        <v>26</v>
      </c>
      <c r="I18" s="174">
        <v>3</v>
      </c>
      <c r="J18" s="162"/>
      <c r="K18" s="162"/>
      <c r="L18" s="162"/>
      <c r="M18" s="162"/>
      <c r="N18" s="162"/>
    </row>
    <row r="19" spans="1:14" x14ac:dyDescent="0.25">
      <c r="A19" s="162"/>
      <c r="B19" s="162"/>
      <c r="C19" s="183" t="s">
        <v>22</v>
      </c>
      <c r="D19" s="162"/>
      <c r="E19" s="162"/>
      <c r="F19" s="162"/>
      <c r="G19" s="162"/>
      <c r="H19" s="175" t="s">
        <v>27</v>
      </c>
      <c r="I19" s="176">
        <v>3.6</v>
      </c>
      <c r="J19" s="162"/>
      <c r="K19" s="162"/>
      <c r="L19" s="162"/>
      <c r="M19" s="162"/>
      <c r="N19" s="162"/>
    </row>
    <row r="20" spans="1:14" x14ac:dyDescent="0.25">
      <c r="A20" s="162"/>
      <c r="B20" s="162"/>
      <c r="C20" s="177" t="s">
        <v>0</v>
      </c>
      <c r="D20" s="178">
        <v>0.71</v>
      </c>
      <c r="E20" s="162"/>
      <c r="F20" s="162"/>
      <c r="G20" s="162"/>
      <c r="H20" s="162"/>
      <c r="I20" s="162"/>
      <c r="J20" s="162"/>
      <c r="K20" s="162"/>
      <c r="L20" s="162"/>
      <c r="M20" s="162"/>
      <c r="N20" s="162"/>
    </row>
    <row r="21" spans="1:14" x14ac:dyDescent="0.25">
      <c r="A21" s="162"/>
      <c r="B21" s="162"/>
      <c r="C21" s="173" t="s">
        <v>1</v>
      </c>
      <c r="D21" s="174">
        <v>7</v>
      </c>
      <c r="E21" s="162"/>
      <c r="F21" s="162"/>
      <c r="G21" s="162"/>
      <c r="H21" s="162"/>
      <c r="I21" s="162"/>
      <c r="J21" s="162"/>
      <c r="K21" s="162"/>
      <c r="L21" s="162"/>
      <c r="M21" s="162"/>
      <c r="N21" s="162"/>
    </row>
    <row r="22" spans="1:14" x14ac:dyDescent="0.25">
      <c r="A22" s="162"/>
      <c r="B22" s="162"/>
      <c r="C22" s="173" t="s">
        <v>24</v>
      </c>
      <c r="D22" s="174">
        <v>13</v>
      </c>
      <c r="E22" s="162"/>
      <c r="F22" s="162"/>
      <c r="G22" s="162"/>
      <c r="H22" s="162"/>
      <c r="I22" s="162"/>
      <c r="J22" s="162"/>
      <c r="K22" s="162"/>
      <c r="L22" s="162"/>
      <c r="M22" s="162"/>
      <c r="N22" s="162"/>
    </row>
    <row r="23" spans="1:14" x14ac:dyDescent="0.25">
      <c r="A23" s="162"/>
      <c r="B23" s="162"/>
      <c r="C23" s="173" t="s">
        <v>25</v>
      </c>
      <c r="D23" s="174">
        <v>5</v>
      </c>
      <c r="E23" s="162"/>
      <c r="F23" s="162"/>
      <c r="G23" s="162"/>
      <c r="H23" s="162"/>
      <c r="I23" s="162"/>
      <c r="J23" s="162"/>
      <c r="K23" s="162"/>
      <c r="L23" s="162"/>
      <c r="M23" s="162"/>
      <c r="N23" s="162"/>
    </row>
    <row r="24" spans="1:14" x14ac:dyDescent="0.25">
      <c r="A24" s="162"/>
      <c r="B24" s="162"/>
      <c r="C24" s="173" t="s">
        <v>26</v>
      </c>
      <c r="D24" s="174">
        <v>4</v>
      </c>
      <c r="E24" s="162"/>
      <c r="F24" s="162"/>
      <c r="G24" s="162"/>
      <c r="H24" s="162"/>
      <c r="I24" s="162"/>
      <c r="J24" s="162"/>
      <c r="K24" s="162"/>
      <c r="L24" s="162"/>
      <c r="M24" s="162"/>
      <c r="N24" s="162"/>
    </row>
    <row r="25" spans="1:14" x14ac:dyDescent="0.25">
      <c r="A25" s="162"/>
      <c r="B25" s="162"/>
      <c r="C25" s="175" t="s">
        <v>27</v>
      </c>
      <c r="D25" s="176">
        <v>3.94</v>
      </c>
      <c r="E25" s="162"/>
      <c r="F25" s="162"/>
      <c r="G25" s="162"/>
      <c r="H25" s="162"/>
      <c r="I25" s="162"/>
      <c r="J25" s="162"/>
      <c r="K25" s="162"/>
      <c r="L25" s="162"/>
      <c r="M25" s="162"/>
      <c r="N25" s="16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showGridLines="0" workbookViewId="0">
      <selection activeCell="F30" sqref="F30"/>
    </sheetView>
  </sheetViews>
  <sheetFormatPr defaultRowHeight="15" x14ac:dyDescent="0.25"/>
  <cols>
    <col min="1" max="2" width="9.140625" style="223"/>
    <col min="3" max="3" width="17.7109375" style="223" bestFit="1" customWidth="1"/>
    <col min="4" max="7" width="9.140625" style="223"/>
    <col min="8" max="8" width="16.42578125" style="223" bestFit="1" customWidth="1"/>
    <col min="9" max="12" width="9.140625" style="223"/>
    <col min="13" max="13" width="16.42578125" style="223" bestFit="1" customWidth="1"/>
    <col min="14" max="16384" width="9.140625" style="223"/>
  </cols>
  <sheetData>
    <row r="1" spans="1:14" x14ac:dyDescent="0.25">
      <c r="A1" s="251" t="s">
        <v>242</v>
      </c>
    </row>
    <row r="2" spans="1:14" ht="18.75" x14ac:dyDescent="0.3">
      <c r="A2" s="252" t="s">
        <v>134</v>
      </c>
      <c r="F2" s="252" t="s">
        <v>54</v>
      </c>
      <c r="K2" s="252" t="s">
        <v>192</v>
      </c>
    </row>
    <row r="4" spans="1:14" x14ac:dyDescent="0.25">
      <c r="A4" s="228" t="s">
        <v>13</v>
      </c>
      <c r="B4" s="228" t="s">
        <v>14</v>
      </c>
      <c r="C4" s="229" t="s">
        <v>15</v>
      </c>
      <c r="D4" s="229" t="s">
        <v>16</v>
      </c>
      <c r="E4" s="226"/>
      <c r="F4" s="224" t="s">
        <v>13</v>
      </c>
      <c r="G4" s="224" t="s">
        <v>14</v>
      </c>
      <c r="H4" s="225" t="s">
        <v>15</v>
      </c>
      <c r="I4" s="225" t="s">
        <v>16</v>
      </c>
      <c r="J4" s="226"/>
      <c r="K4" s="228" t="s">
        <v>13</v>
      </c>
      <c r="L4" s="228" t="s">
        <v>14</v>
      </c>
      <c r="M4" s="229" t="s">
        <v>15</v>
      </c>
      <c r="N4" s="229" t="s">
        <v>16</v>
      </c>
    </row>
    <row r="5" spans="1:14" x14ac:dyDescent="0.25">
      <c r="A5" s="254">
        <v>2</v>
      </c>
      <c r="B5" s="255">
        <v>3</v>
      </c>
      <c r="C5" s="256" t="s">
        <v>243</v>
      </c>
      <c r="D5" s="257" t="s">
        <v>17</v>
      </c>
      <c r="F5" s="254">
        <v>2</v>
      </c>
      <c r="G5" s="255">
        <v>2</v>
      </c>
      <c r="H5" s="256" t="s">
        <v>194</v>
      </c>
      <c r="I5" s="257" t="s">
        <v>17</v>
      </c>
      <c r="K5" s="248">
        <v>6</v>
      </c>
      <c r="L5" s="230">
        <v>2</v>
      </c>
      <c r="M5" s="249" t="s">
        <v>195</v>
      </c>
      <c r="N5" s="250" t="s">
        <v>17</v>
      </c>
    </row>
    <row r="6" spans="1:14" x14ac:dyDescent="0.25">
      <c r="A6" s="242"/>
      <c r="B6" s="234">
        <v>4</v>
      </c>
      <c r="C6" s="235" t="s">
        <v>244</v>
      </c>
      <c r="D6" s="243" t="s">
        <v>20</v>
      </c>
      <c r="F6" s="242"/>
      <c r="G6" s="234">
        <v>3</v>
      </c>
      <c r="H6" s="235" t="s">
        <v>197</v>
      </c>
      <c r="I6" s="243" t="s">
        <v>19</v>
      </c>
      <c r="K6" s="270"/>
      <c r="L6" s="266">
        <v>11</v>
      </c>
      <c r="M6" s="271" t="s">
        <v>198</v>
      </c>
      <c r="N6" s="272" t="s">
        <v>17</v>
      </c>
    </row>
    <row r="7" spans="1:14" x14ac:dyDescent="0.25">
      <c r="A7" s="244">
        <v>4</v>
      </c>
      <c r="B7" s="232">
        <v>9</v>
      </c>
      <c r="C7" s="233" t="s">
        <v>245</v>
      </c>
      <c r="D7" s="245" t="s">
        <v>19</v>
      </c>
      <c r="F7" s="205">
        <v>4</v>
      </c>
      <c r="G7" s="206">
        <v>1</v>
      </c>
      <c r="H7" s="207" t="s">
        <v>200</v>
      </c>
      <c r="I7" s="208" t="s">
        <v>20</v>
      </c>
      <c r="K7" s="226"/>
      <c r="L7" s="226"/>
      <c r="M7" s="200"/>
    </row>
    <row r="8" spans="1:14" x14ac:dyDescent="0.25">
      <c r="A8" s="246"/>
      <c r="B8" s="230">
        <v>1</v>
      </c>
      <c r="C8" s="231" t="s">
        <v>201</v>
      </c>
      <c r="D8" s="247" t="s">
        <v>17</v>
      </c>
      <c r="F8" s="205"/>
      <c r="G8" s="206">
        <v>4</v>
      </c>
      <c r="H8" s="207" t="s">
        <v>202</v>
      </c>
      <c r="I8" s="208" t="s">
        <v>17</v>
      </c>
      <c r="K8" s="226"/>
      <c r="L8" s="226"/>
      <c r="M8" s="251" t="s">
        <v>22</v>
      </c>
    </row>
    <row r="9" spans="1:14" x14ac:dyDescent="0.25">
      <c r="A9" s="246"/>
      <c r="B9" s="230">
        <v>2</v>
      </c>
      <c r="C9" s="231" t="s">
        <v>203</v>
      </c>
      <c r="D9" s="247" t="s">
        <v>17</v>
      </c>
      <c r="F9" s="267"/>
      <c r="G9" s="253">
        <v>5</v>
      </c>
      <c r="H9" s="268" t="s">
        <v>204</v>
      </c>
      <c r="I9" s="269" t="s">
        <v>17</v>
      </c>
      <c r="K9" s="226"/>
      <c r="L9" s="226"/>
      <c r="M9" s="240" t="s">
        <v>0</v>
      </c>
      <c r="N9" s="241">
        <v>0</v>
      </c>
    </row>
    <row r="10" spans="1:14" x14ac:dyDescent="0.25">
      <c r="A10" s="246"/>
      <c r="B10" s="230">
        <v>11</v>
      </c>
      <c r="C10" s="231" t="s">
        <v>205</v>
      </c>
      <c r="D10" s="247" t="s">
        <v>17</v>
      </c>
      <c r="F10" s="227"/>
      <c r="G10" s="227"/>
      <c r="K10" s="226"/>
      <c r="L10" s="226"/>
      <c r="M10" s="236" t="s">
        <v>1</v>
      </c>
      <c r="N10" s="237">
        <v>1</v>
      </c>
    </row>
    <row r="11" spans="1:14" x14ac:dyDescent="0.25">
      <c r="A11" s="244">
        <v>6</v>
      </c>
      <c r="B11" s="232">
        <v>4</v>
      </c>
      <c r="C11" s="233" t="s">
        <v>206</v>
      </c>
      <c r="D11" s="245" t="s">
        <v>17</v>
      </c>
      <c r="F11" s="227"/>
      <c r="G11" s="227"/>
      <c r="H11" s="251" t="s">
        <v>22</v>
      </c>
      <c r="K11" s="226"/>
      <c r="L11" s="226"/>
      <c r="M11" s="236" t="s">
        <v>24</v>
      </c>
      <c r="N11" s="237">
        <v>2</v>
      </c>
    </row>
    <row r="12" spans="1:14" x14ac:dyDescent="0.25">
      <c r="A12" s="244"/>
      <c r="B12" s="232">
        <v>7</v>
      </c>
      <c r="C12" s="233" t="s">
        <v>207</v>
      </c>
      <c r="D12" s="245" t="s">
        <v>17</v>
      </c>
      <c r="F12" s="227"/>
      <c r="G12" s="227"/>
      <c r="H12" s="240" t="s">
        <v>0</v>
      </c>
      <c r="I12" s="241">
        <v>0</v>
      </c>
      <c r="K12" s="226"/>
      <c r="L12" s="226"/>
      <c r="M12" s="236" t="s">
        <v>25</v>
      </c>
      <c r="N12" s="237">
        <v>0</v>
      </c>
    </row>
    <row r="13" spans="1:14" x14ac:dyDescent="0.25">
      <c r="A13" s="193">
        <v>8</v>
      </c>
      <c r="B13" s="258">
        <v>4</v>
      </c>
      <c r="C13" s="194" t="s">
        <v>208</v>
      </c>
      <c r="D13" s="195" t="s">
        <v>17</v>
      </c>
      <c r="F13" s="227"/>
      <c r="G13" s="227"/>
      <c r="H13" s="236" t="s">
        <v>1</v>
      </c>
      <c r="I13" s="237">
        <v>2</v>
      </c>
      <c r="M13" s="236" t="s">
        <v>26</v>
      </c>
      <c r="N13" s="237">
        <v>0</v>
      </c>
    </row>
    <row r="14" spans="1:14" x14ac:dyDescent="0.25">
      <c r="A14" s="193"/>
      <c r="B14" s="258">
        <v>9</v>
      </c>
      <c r="C14" s="194" t="s">
        <v>209</v>
      </c>
      <c r="D14" s="195" t="s">
        <v>17</v>
      </c>
      <c r="F14" s="227"/>
      <c r="G14" s="227"/>
      <c r="H14" s="236" t="s">
        <v>24</v>
      </c>
      <c r="I14" s="237">
        <v>5</v>
      </c>
      <c r="M14" s="238" t="s">
        <v>27</v>
      </c>
      <c r="N14" s="31" t="s">
        <v>28</v>
      </c>
    </row>
    <row r="15" spans="1:14" x14ac:dyDescent="0.25">
      <c r="A15" s="202"/>
      <c r="B15" s="266">
        <v>10</v>
      </c>
      <c r="C15" s="203" t="s">
        <v>210</v>
      </c>
      <c r="D15" s="204" t="s">
        <v>19</v>
      </c>
      <c r="F15" s="227"/>
      <c r="G15" s="227"/>
      <c r="H15" s="236" t="s">
        <v>25</v>
      </c>
      <c r="I15" s="237">
        <v>0</v>
      </c>
    </row>
    <row r="16" spans="1:14" x14ac:dyDescent="0.25">
      <c r="H16" s="236" t="s">
        <v>26</v>
      </c>
      <c r="I16" s="237">
        <v>2</v>
      </c>
    </row>
    <row r="17" spans="3:9" x14ac:dyDescent="0.25">
      <c r="C17" s="251" t="s">
        <v>22</v>
      </c>
      <c r="H17" s="238" t="s">
        <v>27</v>
      </c>
      <c r="I17" s="31" t="s">
        <v>28</v>
      </c>
    </row>
    <row r="18" spans="3:9" x14ac:dyDescent="0.25">
      <c r="C18" s="240" t="s">
        <v>0</v>
      </c>
      <c r="D18" s="241">
        <v>0</v>
      </c>
    </row>
    <row r="19" spans="3:9" x14ac:dyDescent="0.25">
      <c r="C19" s="236" t="s">
        <v>1</v>
      </c>
      <c r="D19" s="237">
        <v>5</v>
      </c>
    </row>
    <row r="20" spans="3:9" x14ac:dyDescent="0.25">
      <c r="C20" s="236" t="s">
        <v>24</v>
      </c>
      <c r="D20" s="237">
        <v>11</v>
      </c>
    </row>
    <row r="21" spans="3:9" x14ac:dyDescent="0.25">
      <c r="C21" s="236" t="s">
        <v>25</v>
      </c>
      <c r="D21" s="237">
        <v>0</v>
      </c>
    </row>
    <row r="22" spans="3:9" x14ac:dyDescent="0.25">
      <c r="C22" s="236" t="s">
        <v>26</v>
      </c>
      <c r="D22" s="237">
        <v>3</v>
      </c>
    </row>
    <row r="23" spans="3:9" x14ac:dyDescent="0.25">
      <c r="C23" s="238" t="s">
        <v>27</v>
      </c>
      <c r="D23" s="31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showGridLines="0" workbookViewId="0">
      <selection activeCell="Q30" sqref="Q30"/>
    </sheetView>
  </sheetViews>
  <sheetFormatPr defaultRowHeight="15" x14ac:dyDescent="0.25"/>
  <cols>
    <col min="1" max="2" width="9.140625" style="25"/>
    <col min="3" max="3" width="17.7109375" style="25" bestFit="1" customWidth="1"/>
    <col min="4" max="7" width="9.140625" style="25"/>
    <col min="8" max="8" width="16.42578125" style="25" bestFit="1" customWidth="1"/>
    <col min="9" max="12" width="9.140625" style="25"/>
    <col min="13" max="13" width="16.42578125" style="25" bestFit="1" customWidth="1"/>
    <col min="14" max="17" width="9.140625" style="25"/>
    <col min="18" max="18" width="16.42578125" style="25" bestFit="1" customWidth="1"/>
    <col min="19" max="16384" width="9.140625" style="25"/>
  </cols>
  <sheetData>
    <row r="1" spans="1:19" s="162" customFormat="1" x14ac:dyDescent="0.25">
      <c r="A1" s="183" t="s">
        <v>151</v>
      </c>
    </row>
    <row r="2" spans="1:19" s="162" customFormat="1" ht="18.75" x14ac:dyDescent="0.3">
      <c r="A2" s="184" t="s">
        <v>152</v>
      </c>
      <c r="F2" s="184" t="s">
        <v>64</v>
      </c>
      <c r="K2" s="184" t="s">
        <v>12</v>
      </c>
      <c r="P2" s="184" t="s">
        <v>153</v>
      </c>
    </row>
    <row r="3" spans="1:19" s="162" customFormat="1" x14ac:dyDescent="0.25"/>
    <row r="4" spans="1:19" s="162" customFormat="1" x14ac:dyDescent="0.25">
      <c r="A4" s="167" t="s">
        <v>13</v>
      </c>
      <c r="B4" s="167" t="s">
        <v>14</v>
      </c>
      <c r="C4" s="168" t="s">
        <v>15</v>
      </c>
      <c r="D4" s="168" t="s">
        <v>16</v>
      </c>
      <c r="E4" s="165"/>
      <c r="F4" s="163" t="s">
        <v>13</v>
      </c>
      <c r="G4" s="163" t="s">
        <v>14</v>
      </c>
      <c r="H4" s="164" t="s">
        <v>15</v>
      </c>
      <c r="I4" s="164" t="s">
        <v>16</v>
      </c>
      <c r="J4" s="165"/>
      <c r="K4" s="167" t="s">
        <v>13</v>
      </c>
      <c r="L4" s="167" t="s">
        <v>14</v>
      </c>
      <c r="M4" s="168" t="s">
        <v>15</v>
      </c>
      <c r="N4" s="168" t="s">
        <v>16</v>
      </c>
      <c r="P4" s="167" t="s">
        <v>13</v>
      </c>
      <c r="Q4" s="167" t="s">
        <v>14</v>
      </c>
      <c r="R4" s="168" t="s">
        <v>15</v>
      </c>
      <c r="S4" s="168" t="s">
        <v>16</v>
      </c>
    </row>
    <row r="5" spans="1:19" s="162" customFormat="1" x14ac:dyDescent="0.25">
      <c r="A5" s="185">
        <v>1</v>
      </c>
      <c r="B5" s="186">
        <v>5</v>
      </c>
      <c r="C5" s="187" t="s">
        <v>154</v>
      </c>
      <c r="D5" s="188" t="s">
        <v>17</v>
      </c>
      <c r="F5" s="185">
        <v>3</v>
      </c>
      <c r="G5" s="186">
        <v>5</v>
      </c>
      <c r="H5" s="187" t="s">
        <v>155</v>
      </c>
      <c r="I5" s="188" t="s">
        <v>17</v>
      </c>
      <c r="K5" s="213">
        <v>4</v>
      </c>
      <c r="L5" s="169">
        <v>1</v>
      </c>
      <c r="M5" s="214" t="s">
        <v>156</v>
      </c>
      <c r="N5" s="215" t="s">
        <v>20</v>
      </c>
      <c r="P5" s="213">
        <v>6</v>
      </c>
      <c r="Q5" s="169">
        <v>5</v>
      </c>
      <c r="R5" s="214" t="s">
        <v>157</v>
      </c>
      <c r="S5" s="215" t="s">
        <v>20</v>
      </c>
    </row>
    <row r="6" spans="1:19" s="162" customFormat="1" x14ac:dyDescent="0.25">
      <c r="A6" s="205">
        <v>2</v>
      </c>
      <c r="B6" s="206">
        <v>3</v>
      </c>
      <c r="C6" s="207" t="s">
        <v>158</v>
      </c>
      <c r="D6" s="208" t="s">
        <v>19</v>
      </c>
      <c r="F6" s="196"/>
      <c r="G6" s="197">
        <v>10</v>
      </c>
      <c r="H6" s="198" t="s">
        <v>159</v>
      </c>
      <c r="I6" s="199" t="s">
        <v>20</v>
      </c>
      <c r="K6" s="190"/>
      <c r="L6" s="189">
        <v>4</v>
      </c>
      <c r="M6" s="191" t="s">
        <v>160</v>
      </c>
      <c r="N6" s="192" t="s">
        <v>19</v>
      </c>
      <c r="P6" s="190"/>
      <c r="Q6" s="189">
        <v>9</v>
      </c>
      <c r="R6" s="191" t="s">
        <v>161</v>
      </c>
      <c r="S6" s="192" t="s">
        <v>17</v>
      </c>
    </row>
    <row r="7" spans="1:19" s="162" customFormat="1" x14ac:dyDescent="0.25">
      <c r="A7" s="179"/>
      <c r="B7" s="171">
        <v>4</v>
      </c>
      <c r="C7" s="172" t="s">
        <v>162</v>
      </c>
      <c r="D7" s="180" t="s">
        <v>17</v>
      </c>
      <c r="F7" s="179">
        <v>5</v>
      </c>
      <c r="G7" s="171">
        <v>3</v>
      </c>
      <c r="H7" s="172" t="s">
        <v>163</v>
      </c>
      <c r="I7" s="180" t="s">
        <v>17</v>
      </c>
      <c r="K7" s="190"/>
      <c r="L7" s="189">
        <v>5</v>
      </c>
      <c r="M7" s="191" t="s">
        <v>164</v>
      </c>
      <c r="N7" s="192" t="s">
        <v>17</v>
      </c>
      <c r="P7" s="190"/>
      <c r="Q7" s="189">
        <v>11</v>
      </c>
      <c r="R7" s="191" t="s">
        <v>165</v>
      </c>
      <c r="S7" s="192" t="s">
        <v>17</v>
      </c>
    </row>
    <row r="8" spans="1:19" s="162" customFormat="1" x14ac:dyDescent="0.25">
      <c r="A8" s="181">
        <v>5</v>
      </c>
      <c r="B8" s="169">
        <v>5</v>
      </c>
      <c r="C8" s="170" t="s">
        <v>166</v>
      </c>
      <c r="D8" s="182" t="s">
        <v>19</v>
      </c>
      <c r="F8" s="179"/>
      <c r="G8" s="171">
        <v>6</v>
      </c>
      <c r="H8" s="172" t="s">
        <v>167</v>
      </c>
      <c r="I8" s="180" t="s">
        <v>17</v>
      </c>
      <c r="K8" s="216">
        <v>5</v>
      </c>
      <c r="L8" s="210">
        <v>5</v>
      </c>
      <c r="M8" s="217" t="s">
        <v>68</v>
      </c>
      <c r="N8" s="218" t="s">
        <v>18</v>
      </c>
      <c r="P8" s="216">
        <v>7</v>
      </c>
      <c r="Q8" s="210">
        <v>8</v>
      </c>
      <c r="R8" s="217" t="s">
        <v>168</v>
      </c>
      <c r="S8" s="218" t="s">
        <v>17</v>
      </c>
    </row>
    <row r="9" spans="1:19" s="162" customFormat="1" x14ac:dyDescent="0.25">
      <c r="A9" s="181"/>
      <c r="B9" s="169">
        <v>8</v>
      </c>
      <c r="C9" s="170" t="s">
        <v>169</v>
      </c>
      <c r="D9" s="182" t="s">
        <v>17</v>
      </c>
      <c r="F9" s="181">
        <v>6</v>
      </c>
      <c r="G9" s="169">
        <v>2</v>
      </c>
      <c r="H9" s="170" t="s">
        <v>170</v>
      </c>
      <c r="I9" s="182" t="s">
        <v>17</v>
      </c>
      <c r="K9" s="216"/>
      <c r="L9" s="210">
        <v>7</v>
      </c>
      <c r="M9" s="217" t="s">
        <v>171</v>
      </c>
      <c r="N9" s="218" t="s">
        <v>19</v>
      </c>
      <c r="P9" s="216"/>
      <c r="Q9" s="210">
        <v>10</v>
      </c>
      <c r="R9" s="217" t="s">
        <v>172</v>
      </c>
      <c r="S9" s="218" t="s">
        <v>17</v>
      </c>
    </row>
    <row r="10" spans="1:19" s="162" customFormat="1" x14ac:dyDescent="0.25">
      <c r="A10" s="179">
        <v>6</v>
      </c>
      <c r="B10" s="171">
        <v>10</v>
      </c>
      <c r="C10" s="172" t="s">
        <v>173</v>
      </c>
      <c r="D10" s="180" t="s">
        <v>17</v>
      </c>
      <c r="F10" s="181"/>
      <c r="G10" s="169">
        <v>11</v>
      </c>
      <c r="H10" s="170" t="s">
        <v>174</v>
      </c>
      <c r="I10" s="182" t="s">
        <v>19</v>
      </c>
      <c r="K10" s="190">
        <v>7</v>
      </c>
      <c r="L10" s="189">
        <v>8</v>
      </c>
      <c r="M10" s="191" t="s">
        <v>175</v>
      </c>
      <c r="N10" s="192" t="s">
        <v>18</v>
      </c>
      <c r="P10" s="216"/>
      <c r="Q10" s="210">
        <v>16</v>
      </c>
      <c r="R10" s="217" t="s">
        <v>176</v>
      </c>
      <c r="S10" s="218" t="s">
        <v>19</v>
      </c>
    </row>
    <row r="11" spans="1:19" s="162" customFormat="1" x14ac:dyDescent="0.25">
      <c r="A11" s="181">
        <v>7</v>
      </c>
      <c r="B11" s="169">
        <v>6</v>
      </c>
      <c r="C11" s="170" t="s">
        <v>177</v>
      </c>
      <c r="D11" s="182" t="s">
        <v>18</v>
      </c>
      <c r="F11" s="179">
        <v>7</v>
      </c>
      <c r="G11" s="171">
        <v>1</v>
      </c>
      <c r="H11" s="172" t="s">
        <v>105</v>
      </c>
      <c r="I11" s="180" t="s">
        <v>17</v>
      </c>
      <c r="K11" s="190"/>
      <c r="L11" s="189">
        <v>9</v>
      </c>
      <c r="M11" s="191" t="s">
        <v>66</v>
      </c>
      <c r="N11" s="192" t="s">
        <v>20</v>
      </c>
      <c r="P11" s="190">
        <v>8</v>
      </c>
      <c r="Q11" s="189">
        <v>6</v>
      </c>
      <c r="R11" s="191" t="s">
        <v>178</v>
      </c>
      <c r="S11" s="192" t="s">
        <v>20</v>
      </c>
    </row>
    <row r="12" spans="1:19" s="162" customFormat="1" x14ac:dyDescent="0.25">
      <c r="A12" s="181"/>
      <c r="B12" s="169">
        <v>8</v>
      </c>
      <c r="C12" s="170" t="s">
        <v>179</v>
      </c>
      <c r="D12" s="182" t="s">
        <v>17</v>
      </c>
      <c r="F12" s="181">
        <v>9</v>
      </c>
      <c r="G12" s="169">
        <v>2</v>
      </c>
      <c r="H12" s="170" t="s">
        <v>180</v>
      </c>
      <c r="I12" s="182" t="s">
        <v>17</v>
      </c>
      <c r="K12" s="216">
        <v>8</v>
      </c>
      <c r="L12" s="210">
        <v>5</v>
      </c>
      <c r="M12" s="217" t="s">
        <v>181</v>
      </c>
      <c r="N12" s="218" t="s">
        <v>17</v>
      </c>
      <c r="P12" s="190"/>
      <c r="Q12" s="189">
        <v>7</v>
      </c>
      <c r="R12" s="191" t="s">
        <v>37</v>
      </c>
      <c r="S12" s="192" t="s">
        <v>17</v>
      </c>
    </row>
    <row r="13" spans="1:19" s="162" customFormat="1" x14ac:dyDescent="0.25">
      <c r="A13" s="179">
        <v>8</v>
      </c>
      <c r="B13" s="171">
        <v>2</v>
      </c>
      <c r="C13" s="172" t="s">
        <v>182</v>
      </c>
      <c r="D13" s="180" t="s">
        <v>17</v>
      </c>
      <c r="F13" s="193"/>
      <c r="G13" s="189">
        <v>10</v>
      </c>
      <c r="H13" s="194" t="s">
        <v>78</v>
      </c>
      <c r="I13" s="195" t="s">
        <v>17</v>
      </c>
      <c r="K13" s="216"/>
      <c r="L13" s="210">
        <v>9</v>
      </c>
      <c r="M13" s="217" t="s">
        <v>61</v>
      </c>
      <c r="N13" s="218" t="s">
        <v>20</v>
      </c>
      <c r="P13" s="27"/>
      <c r="Q13" s="201">
        <v>11</v>
      </c>
      <c r="R13" s="28" t="s">
        <v>183</v>
      </c>
      <c r="S13" s="29" t="s">
        <v>17</v>
      </c>
    </row>
    <row r="14" spans="1:19" s="162" customFormat="1" x14ac:dyDescent="0.25">
      <c r="A14" s="179"/>
      <c r="B14" s="171">
        <v>5</v>
      </c>
      <c r="C14" s="172" t="s">
        <v>184</v>
      </c>
      <c r="D14" s="180" t="s">
        <v>17</v>
      </c>
      <c r="F14" s="202"/>
      <c r="G14" s="201">
        <v>13</v>
      </c>
      <c r="H14" s="203" t="s">
        <v>185</v>
      </c>
      <c r="I14" s="204" t="s">
        <v>17</v>
      </c>
      <c r="K14" s="220"/>
      <c r="L14" s="219">
        <v>10</v>
      </c>
      <c r="M14" s="221" t="s">
        <v>186</v>
      </c>
      <c r="N14" s="222" t="s">
        <v>17</v>
      </c>
      <c r="P14" s="165"/>
      <c r="Q14" s="165"/>
    </row>
    <row r="15" spans="1:19" s="162" customFormat="1" x14ac:dyDescent="0.25">
      <c r="A15" s="179"/>
      <c r="B15" s="171">
        <v>9</v>
      </c>
      <c r="C15" s="172" t="s">
        <v>187</v>
      </c>
      <c r="D15" s="180" t="s">
        <v>17</v>
      </c>
      <c r="F15" s="166"/>
      <c r="G15" s="166"/>
      <c r="K15" s="165"/>
      <c r="L15" s="165"/>
      <c r="P15" s="165"/>
      <c r="Q15" s="165"/>
      <c r="R15" s="183" t="s">
        <v>22</v>
      </c>
    </row>
    <row r="16" spans="1:19" s="162" customFormat="1" x14ac:dyDescent="0.25">
      <c r="A16" s="209"/>
      <c r="B16" s="210">
        <v>15</v>
      </c>
      <c r="C16" s="211" t="s">
        <v>188</v>
      </c>
      <c r="D16" s="212" t="s">
        <v>19</v>
      </c>
      <c r="F16" s="166"/>
      <c r="G16" s="166"/>
      <c r="H16" s="183" t="s">
        <v>22</v>
      </c>
      <c r="K16" s="165"/>
      <c r="L16" s="165"/>
      <c r="M16" s="183" t="s">
        <v>22</v>
      </c>
      <c r="P16" s="165"/>
      <c r="Q16" s="165"/>
      <c r="R16" s="177" t="s">
        <v>0</v>
      </c>
      <c r="S16" s="178">
        <v>0</v>
      </c>
    </row>
    <row r="17" spans="1:19" s="162" customFormat="1" x14ac:dyDescent="0.25">
      <c r="A17" s="202">
        <v>10</v>
      </c>
      <c r="B17" s="201">
        <v>9</v>
      </c>
      <c r="C17" s="203" t="s">
        <v>189</v>
      </c>
      <c r="D17" s="204" t="s">
        <v>18</v>
      </c>
      <c r="F17" s="166"/>
      <c r="G17" s="166"/>
      <c r="H17" s="177" t="s">
        <v>0</v>
      </c>
      <c r="I17" s="178">
        <v>0</v>
      </c>
      <c r="K17" s="165"/>
      <c r="L17" s="165"/>
      <c r="M17" s="177" t="s">
        <v>0</v>
      </c>
      <c r="N17" s="178">
        <v>0.5</v>
      </c>
      <c r="P17" s="165"/>
      <c r="Q17" s="165"/>
      <c r="R17" s="173" t="s">
        <v>1</v>
      </c>
      <c r="S17" s="174">
        <v>3</v>
      </c>
    </row>
    <row r="18" spans="1:19" s="162" customFormat="1" x14ac:dyDescent="0.25">
      <c r="F18" s="166"/>
      <c r="G18" s="166"/>
      <c r="H18" s="173" t="s">
        <v>1</v>
      </c>
      <c r="I18" s="174">
        <v>5</v>
      </c>
      <c r="K18" s="165"/>
      <c r="L18" s="165"/>
      <c r="M18" s="173" t="s">
        <v>1</v>
      </c>
      <c r="N18" s="174">
        <v>4</v>
      </c>
      <c r="P18" s="165"/>
      <c r="Q18" s="165"/>
      <c r="R18" s="173" t="s">
        <v>24</v>
      </c>
      <c r="S18" s="174">
        <v>9</v>
      </c>
    </row>
    <row r="19" spans="1:19" s="162" customFormat="1" x14ac:dyDescent="0.25">
      <c r="C19" s="183" t="s">
        <v>22</v>
      </c>
      <c r="F19" s="166"/>
      <c r="G19" s="166"/>
      <c r="H19" s="173" t="s">
        <v>24</v>
      </c>
      <c r="I19" s="174">
        <v>10</v>
      </c>
      <c r="K19" s="165"/>
      <c r="L19" s="165"/>
      <c r="M19" s="173" t="s">
        <v>24</v>
      </c>
      <c r="N19" s="174">
        <v>10</v>
      </c>
      <c r="P19" s="165"/>
      <c r="Q19" s="165"/>
      <c r="R19" s="173" t="s">
        <v>25</v>
      </c>
      <c r="S19" s="174">
        <v>0</v>
      </c>
    </row>
    <row r="20" spans="1:19" s="162" customFormat="1" x14ac:dyDescent="0.25">
      <c r="C20" s="177" t="s">
        <v>0</v>
      </c>
      <c r="D20" s="178">
        <v>0.28999999999999998</v>
      </c>
      <c r="F20" s="166"/>
      <c r="G20" s="166"/>
      <c r="H20" s="173" t="s">
        <v>25</v>
      </c>
      <c r="I20" s="174">
        <v>0</v>
      </c>
      <c r="K20" s="165"/>
      <c r="L20" s="165"/>
      <c r="M20" s="173" t="s">
        <v>25</v>
      </c>
      <c r="N20" s="174">
        <v>2</v>
      </c>
      <c r="R20" s="173" t="s">
        <v>26</v>
      </c>
      <c r="S20" s="174">
        <v>3</v>
      </c>
    </row>
    <row r="21" spans="1:19" s="162" customFormat="1" x14ac:dyDescent="0.25">
      <c r="C21" s="173" t="s">
        <v>1</v>
      </c>
      <c r="D21" s="174">
        <v>7</v>
      </c>
      <c r="H21" s="173" t="s">
        <v>26</v>
      </c>
      <c r="I21" s="174">
        <v>2</v>
      </c>
      <c r="M21" s="173" t="s">
        <v>26</v>
      </c>
      <c r="N21" s="174">
        <v>5</v>
      </c>
      <c r="R21" s="175" t="s">
        <v>190</v>
      </c>
      <c r="S21" s="31" t="s">
        <v>28</v>
      </c>
    </row>
    <row r="22" spans="1:19" s="162" customFormat="1" x14ac:dyDescent="0.25">
      <c r="C22" s="173" t="s">
        <v>24</v>
      </c>
      <c r="D22" s="174">
        <v>13</v>
      </c>
      <c r="H22" s="175" t="s">
        <v>27</v>
      </c>
      <c r="I22" s="31" t="s">
        <v>28</v>
      </c>
      <c r="M22" s="175" t="s">
        <v>27</v>
      </c>
      <c r="N22" s="31">
        <v>5.2</v>
      </c>
    </row>
    <row r="23" spans="1:19" s="162" customFormat="1" x14ac:dyDescent="0.25">
      <c r="C23" s="173" t="s">
        <v>25</v>
      </c>
      <c r="D23" s="174">
        <v>2</v>
      </c>
    </row>
    <row r="24" spans="1:19" s="162" customFormat="1" x14ac:dyDescent="0.25">
      <c r="C24" s="173" t="s">
        <v>26</v>
      </c>
      <c r="D24" s="174">
        <v>3</v>
      </c>
    </row>
    <row r="25" spans="1:19" s="162" customFormat="1" x14ac:dyDescent="0.25">
      <c r="C25" s="175" t="s">
        <v>27</v>
      </c>
      <c r="D25" s="31">
        <v>3.05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workbookViewId="0">
      <selection activeCell="G32" sqref="G32"/>
    </sheetView>
  </sheetViews>
  <sheetFormatPr defaultRowHeight="15" x14ac:dyDescent="0.25"/>
  <cols>
    <col min="1" max="2" width="9.140625" style="26"/>
    <col min="3" max="3" width="17.7109375" style="26" bestFit="1" customWidth="1"/>
    <col min="4" max="7" width="9.140625" style="26"/>
    <col min="8" max="8" width="16.42578125" style="26" bestFit="1" customWidth="1"/>
    <col min="9" max="12" width="9.140625" style="26"/>
    <col min="13" max="13" width="16.42578125" style="26" bestFit="1" customWidth="1"/>
    <col min="14" max="16384" width="9.140625" style="26"/>
  </cols>
  <sheetData>
    <row r="1" spans="1:14" x14ac:dyDescent="0.25">
      <c r="A1" s="183" t="s">
        <v>191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</row>
    <row r="2" spans="1:14" ht="18.75" x14ac:dyDescent="0.3">
      <c r="A2" s="184" t="s">
        <v>134</v>
      </c>
      <c r="B2" s="162"/>
      <c r="C2" s="162"/>
      <c r="D2" s="162"/>
      <c r="E2" s="162"/>
      <c r="F2" s="184" t="s">
        <v>54</v>
      </c>
      <c r="G2" s="162"/>
      <c r="H2" s="162"/>
      <c r="I2" s="162"/>
      <c r="J2" s="162"/>
      <c r="K2" s="184" t="s">
        <v>192</v>
      </c>
      <c r="L2" s="162"/>
      <c r="M2" s="162"/>
      <c r="N2" s="162"/>
    </row>
    <row r="3" spans="1:14" x14ac:dyDescent="0.25">
      <c r="A3" s="162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</row>
    <row r="4" spans="1:14" x14ac:dyDescent="0.25">
      <c r="A4" s="167" t="s">
        <v>13</v>
      </c>
      <c r="B4" s="167" t="s">
        <v>14</v>
      </c>
      <c r="C4" s="168" t="s">
        <v>15</v>
      </c>
      <c r="D4" s="168" t="s">
        <v>16</v>
      </c>
      <c r="E4" s="165"/>
      <c r="F4" s="163" t="s">
        <v>13</v>
      </c>
      <c r="G4" s="163" t="s">
        <v>14</v>
      </c>
      <c r="H4" s="164" t="s">
        <v>15</v>
      </c>
      <c r="I4" s="164" t="s">
        <v>16</v>
      </c>
      <c r="J4" s="165"/>
      <c r="K4" s="167" t="s">
        <v>13</v>
      </c>
      <c r="L4" s="167" t="s">
        <v>14</v>
      </c>
      <c r="M4" s="168" t="s">
        <v>15</v>
      </c>
      <c r="N4" s="168" t="s">
        <v>16</v>
      </c>
    </row>
    <row r="5" spans="1:14" x14ac:dyDescent="0.25">
      <c r="A5" s="185">
        <v>3</v>
      </c>
      <c r="B5" s="186">
        <v>1</v>
      </c>
      <c r="C5" s="187" t="s">
        <v>193</v>
      </c>
      <c r="D5" s="188" t="s">
        <v>17</v>
      </c>
      <c r="E5" s="162"/>
      <c r="F5" s="185">
        <v>2</v>
      </c>
      <c r="G5" s="186">
        <v>2</v>
      </c>
      <c r="H5" s="187" t="s">
        <v>194</v>
      </c>
      <c r="I5" s="188" t="s">
        <v>17</v>
      </c>
      <c r="J5" s="162"/>
      <c r="K5" s="213">
        <v>6</v>
      </c>
      <c r="L5" s="169">
        <v>2</v>
      </c>
      <c r="M5" s="214" t="s">
        <v>195</v>
      </c>
      <c r="N5" s="215" t="s">
        <v>17</v>
      </c>
    </row>
    <row r="6" spans="1:14" x14ac:dyDescent="0.25">
      <c r="A6" s="196"/>
      <c r="B6" s="197">
        <v>4</v>
      </c>
      <c r="C6" s="198" t="s">
        <v>196</v>
      </c>
      <c r="D6" s="199" t="s">
        <v>17</v>
      </c>
      <c r="E6" s="162"/>
      <c r="F6" s="196"/>
      <c r="G6" s="197">
        <v>3</v>
      </c>
      <c r="H6" s="198" t="s">
        <v>197</v>
      </c>
      <c r="I6" s="199" t="s">
        <v>19</v>
      </c>
      <c r="J6" s="162"/>
      <c r="K6" s="27"/>
      <c r="L6" s="201">
        <v>11</v>
      </c>
      <c r="M6" s="28" t="s">
        <v>198</v>
      </c>
      <c r="N6" s="29" t="s">
        <v>17</v>
      </c>
    </row>
    <row r="7" spans="1:14" x14ac:dyDescent="0.25">
      <c r="A7" s="179">
        <v>4</v>
      </c>
      <c r="B7" s="171">
        <v>3</v>
      </c>
      <c r="C7" s="172" t="s">
        <v>199</v>
      </c>
      <c r="D7" s="180" t="s">
        <v>17</v>
      </c>
      <c r="E7" s="162"/>
      <c r="F7" s="205">
        <v>4</v>
      </c>
      <c r="G7" s="206">
        <v>1</v>
      </c>
      <c r="H7" s="207" t="s">
        <v>200</v>
      </c>
      <c r="I7" s="208" t="s">
        <v>20</v>
      </c>
      <c r="J7" s="162"/>
      <c r="K7" s="165"/>
      <c r="L7" s="165"/>
      <c r="M7" s="200"/>
      <c r="N7" s="162"/>
    </row>
    <row r="8" spans="1:14" x14ac:dyDescent="0.25">
      <c r="A8" s="181"/>
      <c r="B8" s="169">
        <v>1</v>
      </c>
      <c r="C8" s="170" t="s">
        <v>201</v>
      </c>
      <c r="D8" s="182" t="s">
        <v>17</v>
      </c>
      <c r="E8" s="162"/>
      <c r="F8" s="205"/>
      <c r="G8" s="206">
        <v>4</v>
      </c>
      <c r="H8" s="207" t="s">
        <v>202</v>
      </c>
      <c r="I8" s="208" t="s">
        <v>17</v>
      </c>
      <c r="J8" s="162"/>
      <c r="K8" s="165"/>
      <c r="L8" s="165"/>
      <c r="M8" s="183" t="s">
        <v>22</v>
      </c>
      <c r="N8" s="162"/>
    </row>
    <row r="9" spans="1:14" x14ac:dyDescent="0.25">
      <c r="A9" s="181"/>
      <c r="B9" s="169">
        <v>2</v>
      </c>
      <c r="C9" s="170" t="s">
        <v>203</v>
      </c>
      <c r="D9" s="182" t="s">
        <v>17</v>
      </c>
      <c r="E9" s="162"/>
      <c r="F9" s="159"/>
      <c r="G9" s="219">
        <v>5</v>
      </c>
      <c r="H9" s="160" t="s">
        <v>204</v>
      </c>
      <c r="I9" s="161" t="s">
        <v>17</v>
      </c>
      <c r="J9" s="162"/>
      <c r="K9" s="165"/>
      <c r="L9" s="165"/>
      <c r="M9" s="177" t="s">
        <v>0</v>
      </c>
      <c r="N9" s="178">
        <v>0</v>
      </c>
    </row>
    <row r="10" spans="1:14" x14ac:dyDescent="0.25">
      <c r="A10" s="181"/>
      <c r="B10" s="169">
        <v>11</v>
      </c>
      <c r="C10" s="170" t="s">
        <v>205</v>
      </c>
      <c r="D10" s="182" t="s">
        <v>17</v>
      </c>
      <c r="E10" s="162"/>
      <c r="F10" s="166"/>
      <c r="G10" s="166"/>
      <c r="H10" s="162"/>
      <c r="I10" s="162"/>
      <c r="J10" s="162"/>
      <c r="K10" s="165"/>
      <c r="L10" s="165"/>
      <c r="M10" s="173" t="s">
        <v>1</v>
      </c>
      <c r="N10" s="174">
        <v>1</v>
      </c>
    </row>
    <row r="11" spans="1:14" x14ac:dyDescent="0.25">
      <c r="A11" s="179">
        <v>6</v>
      </c>
      <c r="B11" s="171">
        <v>4</v>
      </c>
      <c r="C11" s="172" t="s">
        <v>206</v>
      </c>
      <c r="D11" s="180" t="s">
        <v>17</v>
      </c>
      <c r="E11" s="162"/>
      <c r="F11" s="166"/>
      <c r="G11" s="166"/>
      <c r="H11" s="183" t="s">
        <v>22</v>
      </c>
      <c r="I11" s="162"/>
      <c r="J11" s="162"/>
      <c r="K11" s="165"/>
      <c r="L11" s="165"/>
      <c r="M11" s="173" t="s">
        <v>24</v>
      </c>
      <c r="N11" s="174">
        <v>2</v>
      </c>
    </row>
    <row r="12" spans="1:14" x14ac:dyDescent="0.25">
      <c r="A12" s="179"/>
      <c r="B12" s="171">
        <v>7</v>
      </c>
      <c r="C12" s="172" t="s">
        <v>207</v>
      </c>
      <c r="D12" s="180" t="s">
        <v>17</v>
      </c>
      <c r="E12" s="162"/>
      <c r="F12" s="166"/>
      <c r="G12" s="166"/>
      <c r="H12" s="177" t="s">
        <v>0</v>
      </c>
      <c r="I12" s="178">
        <v>0</v>
      </c>
      <c r="J12" s="162"/>
      <c r="K12" s="165"/>
      <c r="L12" s="165"/>
      <c r="M12" s="173" t="s">
        <v>25</v>
      </c>
      <c r="N12" s="174">
        <v>0</v>
      </c>
    </row>
    <row r="13" spans="1:14" x14ac:dyDescent="0.25">
      <c r="A13" s="193">
        <v>8</v>
      </c>
      <c r="B13" s="189">
        <v>4</v>
      </c>
      <c r="C13" s="194" t="s">
        <v>208</v>
      </c>
      <c r="D13" s="195" t="s">
        <v>17</v>
      </c>
      <c r="E13" s="162"/>
      <c r="F13" s="166"/>
      <c r="G13" s="166"/>
      <c r="H13" s="173" t="s">
        <v>1</v>
      </c>
      <c r="I13" s="174">
        <v>2</v>
      </c>
      <c r="J13" s="162"/>
      <c r="K13" s="162"/>
      <c r="L13" s="162"/>
      <c r="M13" s="173" t="s">
        <v>26</v>
      </c>
      <c r="N13" s="174">
        <v>0</v>
      </c>
    </row>
    <row r="14" spans="1:14" x14ac:dyDescent="0.25">
      <c r="A14" s="193"/>
      <c r="B14" s="189">
        <v>9</v>
      </c>
      <c r="C14" s="194" t="s">
        <v>209</v>
      </c>
      <c r="D14" s="195" t="s">
        <v>17</v>
      </c>
      <c r="E14" s="162"/>
      <c r="F14" s="166"/>
      <c r="G14" s="166"/>
      <c r="H14" s="173" t="s">
        <v>24</v>
      </c>
      <c r="I14" s="174">
        <v>5</v>
      </c>
      <c r="J14" s="162"/>
      <c r="K14" s="162"/>
      <c r="L14" s="162"/>
      <c r="M14" s="175" t="s">
        <v>27</v>
      </c>
      <c r="N14" s="31" t="s">
        <v>28</v>
      </c>
    </row>
    <row r="15" spans="1:14" x14ac:dyDescent="0.25">
      <c r="A15" s="202"/>
      <c r="B15" s="201">
        <v>10</v>
      </c>
      <c r="C15" s="203" t="s">
        <v>210</v>
      </c>
      <c r="D15" s="204" t="s">
        <v>19</v>
      </c>
      <c r="E15" s="162"/>
      <c r="F15" s="166"/>
      <c r="G15" s="166"/>
      <c r="H15" s="173" t="s">
        <v>25</v>
      </c>
      <c r="I15" s="174">
        <v>0</v>
      </c>
      <c r="J15" s="162"/>
      <c r="K15" s="162"/>
      <c r="L15" s="162"/>
      <c r="M15" s="162"/>
      <c r="N15" s="162"/>
    </row>
    <row r="16" spans="1:14" x14ac:dyDescent="0.25">
      <c r="A16" s="162"/>
      <c r="B16" s="162"/>
      <c r="C16" s="162"/>
      <c r="D16" s="162"/>
      <c r="E16" s="162"/>
      <c r="F16" s="162"/>
      <c r="G16" s="162"/>
      <c r="H16" s="173" t="s">
        <v>26</v>
      </c>
      <c r="I16" s="174">
        <v>2</v>
      </c>
      <c r="J16" s="162"/>
      <c r="K16" s="162"/>
      <c r="L16" s="162"/>
      <c r="M16" s="162"/>
      <c r="N16" s="162"/>
    </row>
    <row r="17" spans="1:14" x14ac:dyDescent="0.25">
      <c r="A17" s="162"/>
      <c r="B17" s="162"/>
      <c r="C17" s="183" t="s">
        <v>22</v>
      </c>
      <c r="D17" s="162"/>
      <c r="E17" s="162"/>
      <c r="F17" s="162"/>
      <c r="G17" s="162"/>
      <c r="H17" s="175" t="s">
        <v>27</v>
      </c>
      <c r="I17" s="31" t="s">
        <v>28</v>
      </c>
      <c r="J17" s="162"/>
      <c r="K17" s="162"/>
      <c r="L17" s="162"/>
      <c r="M17" s="162"/>
      <c r="N17" s="162"/>
    </row>
    <row r="18" spans="1:14" x14ac:dyDescent="0.25">
      <c r="A18" s="162"/>
      <c r="B18" s="162"/>
      <c r="C18" s="177" t="s">
        <v>0</v>
      </c>
      <c r="D18" s="178">
        <v>0</v>
      </c>
      <c r="E18" s="162"/>
      <c r="F18" s="162"/>
      <c r="G18" s="162"/>
      <c r="H18" s="162"/>
      <c r="I18" s="162"/>
      <c r="J18" s="162"/>
      <c r="K18" s="162"/>
      <c r="L18" s="162"/>
      <c r="M18" s="162"/>
      <c r="N18" s="162"/>
    </row>
    <row r="19" spans="1:14" x14ac:dyDescent="0.25">
      <c r="A19" s="162"/>
      <c r="B19" s="162"/>
      <c r="C19" s="173" t="s">
        <v>1</v>
      </c>
      <c r="D19" s="174">
        <v>5</v>
      </c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x14ac:dyDescent="0.25">
      <c r="A20" s="162"/>
      <c r="B20" s="162"/>
      <c r="C20" s="173" t="s">
        <v>24</v>
      </c>
      <c r="D20" s="174">
        <v>11</v>
      </c>
      <c r="E20" s="162"/>
      <c r="F20" s="162"/>
      <c r="G20" s="162"/>
      <c r="H20" s="162"/>
      <c r="I20" s="162"/>
      <c r="J20" s="162"/>
      <c r="K20" s="162"/>
      <c r="L20" s="162"/>
      <c r="M20" s="162"/>
      <c r="N20" s="162"/>
    </row>
    <row r="21" spans="1:14" x14ac:dyDescent="0.25">
      <c r="A21" s="162"/>
      <c r="B21" s="162"/>
      <c r="C21" s="173" t="s">
        <v>25</v>
      </c>
      <c r="D21" s="174">
        <v>0</v>
      </c>
      <c r="E21" s="162"/>
      <c r="F21" s="162"/>
      <c r="G21" s="162"/>
      <c r="H21" s="162"/>
      <c r="I21" s="162"/>
      <c r="J21" s="162"/>
      <c r="K21" s="162"/>
      <c r="L21" s="162"/>
      <c r="M21" s="162"/>
      <c r="N21" s="162"/>
    </row>
    <row r="22" spans="1:14" x14ac:dyDescent="0.25">
      <c r="A22" s="162"/>
      <c r="B22" s="162"/>
      <c r="C22" s="173" t="s">
        <v>26</v>
      </c>
      <c r="D22" s="174">
        <v>3</v>
      </c>
      <c r="E22" s="162"/>
      <c r="F22" s="162"/>
      <c r="G22" s="162"/>
      <c r="H22" s="162"/>
      <c r="I22" s="162"/>
      <c r="J22" s="162"/>
      <c r="K22" s="162"/>
      <c r="L22" s="162"/>
      <c r="M22" s="162"/>
      <c r="N22" s="162"/>
    </row>
    <row r="23" spans="1:14" x14ac:dyDescent="0.25">
      <c r="A23" s="162"/>
      <c r="B23" s="162"/>
      <c r="C23" s="175" t="s">
        <v>27</v>
      </c>
      <c r="D23" s="31" t="s">
        <v>28</v>
      </c>
      <c r="E23" s="162"/>
      <c r="F23" s="162"/>
      <c r="G23" s="162"/>
      <c r="H23" s="162"/>
      <c r="I23" s="162"/>
      <c r="J23" s="162"/>
      <c r="K23" s="162"/>
      <c r="L23" s="162"/>
      <c r="M23" s="162"/>
      <c r="N23" s="162"/>
    </row>
    <row r="24" spans="1:14" x14ac:dyDescent="0.25">
      <c r="A24" s="162"/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data</vt:lpstr>
      <vt:lpstr>Melbourne Cup</vt:lpstr>
      <vt:lpstr>Crown Oaks</vt:lpstr>
      <vt:lpstr>Emirates Stakes</vt:lpstr>
      <vt:lpstr>12112016</vt:lpstr>
      <vt:lpstr>16112016</vt:lpstr>
      <vt:lpstr>19112016</vt:lpstr>
      <vt:lpstr>23112016</vt:lpstr>
      <vt:lpstr>26112016</vt:lpstr>
    </vt:vector>
  </TitlesOfParts>
  <Company>SEEK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 Punting Baron</dc:creator>
  <cp:lastModifiedBy>d762189</cp:lastModifiedBy>
  <dcterms:created xsi:type="dcterms:W3CDTF">2015-07-12T03:35:32Z</dcterms:created>
  <dcterms:modified xsi:type="dcterms:W3CDTF">2016-12-06T00:10:11Z</dcterms:modified>
</cp:coreProperties>
</file>